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5" windowHeight="9180" activeTab="0"/>
  </bookViews>
  <sheets>
    <sheet name="расходы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<sst xmlns="http://schemas.openxmlformats.org/spreadsheetml/2006/main" count="846" uniqueCount="288">
  <si>
    <t>Наименование</t>
  </si>
  <si>
    <t>Целевая статья</t>
  </si>
  <si>
    <t>РАСХОДЫ ВСЕГО:</t>
  </si>
  <si>
    <t>АДМИНИСТРАЦИЯ МО "ГОРОД КРЕМЕНКИ"</t>
  </si>
  <si>
    <t>003</t>
  </si>
  <si>
    <t>Общегосударственные вопросы</t>
  </si>
  <si>
    <t>01 00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</si>
  <si>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</si>
  <si>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</si>
  <si>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Центральный аппарат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</si>
  <si>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</si>
  <si>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</si>
  <si>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</si>
  <si>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 xml:space="preserve">01 04 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</si>
  <si>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</si>
  <si>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</si>
  <si>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Другие общегосударственные вопросы</t>
  </si>
  <si>
    <t>Выполнение других обязательств государства</t>
  </si>
  <si>
    <t>Национальная оборона</t>
  </si>
  <si>
    <t>02 00</t>
  </si>
  <si>
    <t>Мобилизационная и вневойсковая подготовка</t>
  </si>
  <si>
    <t>02 03</t>
  </si>
  <si>
    <t>Национальная безопасность и правоохранительная деятельность</t>
  </si>
  <si>
    <t>03 00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</si>
  <si>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</si>
  <si>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03 09</t>
  </si>
  <si>
    <t>Национальная экономика</t>
  </si>
  <si>
    <t>04 00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</si>
  <si>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</si>
  <si>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</si>
  <si>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</si>
  <si>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</si>
  <si>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Жилищное хозяйство</t>
  </si>
  <si>
    <t>05 01</t>
  </si>
  <si>
    <t>Благоустройство</t>
  </si>
  <si>
    <t xml:space="preserve">003 </t>
  </si>
  <si>
    <t>05 03</t>
  </si>
  <si>
    <t>08 01</t>
  </si>
  <si>
    <t>Периодическая печать и издательства</t>
  </si>
  <si>
    <t>Физическая культура и спорт</t>
  </si>
  <si>
    <t>Социальная политика</t>
  </si>
  <si>
    <t>10 00</t>
  </si>
  <si>
    <t>Социальное обеспечение населения</t>
  </si>
  <si>
    <t>10 03</t>
  </si>
  <si>
    <t>11 00</t>
  </si>
  <si>
    <t xml:space="preserve">Физическая культура </t>
  </si>
  <si>
    <t>Средства массовой информации</t>
  </si>
  <si>
    <t>11 01</t>
  </si>
  <si>
    <t>12 00</t>
  </si>
  <si>
    <t>12 02</t>
  </si>
  <si>
    <t>Другие вопросы в области социальной политики</t>
  </si>
  <si>
    <t>10 06</t>
  </si>
  <si>
    <t>01 11</t>
  </si>
  <si>
    <t>01 13</t>
  </si>
  <si>
    <t>Коммунальное хозяйство</t>
  </si>
  <si>
    <t>05 02</t>
  </si>
  <si>
    <t>Раздел, под-раздел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</si>
  <si>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</si>
  <si>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</si>
  <si>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 xml:space="preserve">Расходы на выплаты персоналу  государственных органов </t>
  </si>
  <si>
    <t>120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</si>
  <si>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</si>
  <si>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</si>
  <si>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нужд</t>
  </si>
  <si>
    <t>240</t>
  </si>
  <si>
    <t>04 09</t>
  </si>
  <si>
    <t>Иные бюджетные ассигнования</t>
  </si>
  <si>
    <t>800</t>
  </si>
  <si>
    <t>810</t>
  </si>
  <si>
    <t>Межбюджетные трансферты</t>
  </si>
  <si>
    <t>Иные межбюжетные трансферты</t>
  </si>
  <si>
    <t>540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</si>
  <si>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</si>
  <si>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</si>
  <si>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</si>
  <si>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</si>
  <si>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Предоставление субсидий бюджетным, автономным учреждениям и иным некоммерческим организациям</t>
  </si>
  <si>
    <t>600</t>
  </si>
  <si>
    <t>630</t>
  </si>
  <si>
    <t>Субсидии автономным учреждениям</t>
  </si>
  <si>
    <t>620</t>
  </si>
  <si>
    <t>Другие вопросы в области национальной безопасности и правоохранительной деятельности</t>
  </si>
  <si>
    <t>03 14</t>
  </si>
  <si>
    <t>Культура</t>
  </si>
  <si>
    <t>изменения</t>
  </si>
  <si>
    <t>Ведомственная структура расходов бюджета МО "Город Кременки" на 2014 год</t>
  </si>
  <si>
    <t>(в рублях)</t>
  </si>
  <si>
    <t>КГРБС</t>
  </si>
  <si>
    <t>Группы и подгруппы видов расходов</t>
  </si>
  <si>
    <t>Измененные бюджетные ассигнования на 2014 год</t>
  </si>
  <si>
    <t>Администрация городского поселения "Город Кременки" счет 030032V0200</t>
  </si>
  <si>
    <t>Обеспечение деятельности Городской Думы ГП "Город Кременки"</t>
  </si>
  <si>
    <t>810 0000</t>
  </si>
  <si>
    <t>810 0040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</si>
  <si>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</si>
  <si>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</si>
  <si>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</si>
  <si>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</si>
  <si>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Обеспечение деятельности Администрации ГП "Город Кременки"</t>
  </si>
  <si>
    <t>740 0000</t>
  </si>
  <si>
    <t>740 0040</t>
  </si>
  <si>
    <t>Уплата налогов, сборов и иных платежей</t>
  </si>
  <si>
    <t>850</t>
  </si>
  <si>
    <t>740 0048</t>
  </si>
  <si>
    <t>Резервный фонд Администрации ГП "Город Кременки"</t>
  </si>
  <si>
    <t>740 7060</t>
  </si>
  <si>
    <t>Резервные средства</t>
  </si>
  <si>
    <t>870</t>
  </si>
  <si>
    <t>740 0092</t>
  </si>
  <si>
    <t>Муниципальная программа  "Безопасность жизнедеятельности на территории городского поселения "Город Кременки""</t>
  </si>
  <si>
    <t>100 0000</t>
  </si>
  <si>
    <t>Подпрограмма  "Развитие и совершенствование гражданской обороны"</t>
  </si>
  <si>
    <t>101 0000</t>
  </si>
  <si>
    <t/>
  </si>
  <si>
    <t>Материально-техническое обеспечение в области гражданской обороны</t>
  </si>
  <si>
    <t>101 1100</t>
  </si>
  <si>
    <t>Подпрограмма "Охрана правопорядка"</t>
  </si>
  <si>
    <t>106 0000</t>
  </si>
  <si>
    <t xml:space="preserve">Реализация мероприятий </t>
  </si>
  <si>
    <t>106 0066</t>
  </si>
  <si>
    <t>Субсидии некоммерческим организациям (за исключением государственных (муниципальных) учреждений)</t>
  </si>
  <si>
    <t>Дорожное хозяйство (дорожные фонды)</t>
  </si>
  <si>
    <t>Муниципальная программа  «Развитие дорожного хозяйства  ГП «Город Кремёнки»</t>
  </si>
  <si>
    <t>240 0000</t>
  </si>
  <si>
    <t>Подпрограмма "Совершенствование и развитие сети автомобильных дорог"</t>
  </si>
  <si>
    <t>242 0000</t>
  </si>
  <si>
    <t>242 7501</t>
  </si>
  <si>
    <t>Подпрограмма «Повышение безопасности дорожного движения  в  ГП «Город Кремёнки»</t>
  </si>
  <si>
    <t>24Б 0000</t>
  </si>
  <si>
    <t>Развитие системы организации движения транспортных средств и пешеходов и повшение безопасности дорожных условий</t>
  </si>
  <si>
    <t>24Б 7504</t>
  </si>
  <si>
    <t>Муниципальная программа "Управление имущественным комплексом ГП "Город Кременки"</t>
  </si>
  <si>
    <t>380 0000</t>
  </si>
  <si>
    <t>Подпрограмма  "Территориальное планирование ГП "Город Кременки""</t>
  </si>
  <si>
    <t>382 0000</t>
  </si>
  <si>
    <t>Реализация мероприятий в области земельных отношений</t>
  </si>
  <si>
    <t>382 7623</t>
  </si>
  <si>
    <t xml:space="preserve">Муниципальная  программа "Обеспечение  доступным и комфортным жильем и коммунальными услугами населения города Кременки" </t>
  </si>
  <si>
    <t>050 0000</t>
  </si>
  <si>
    <t>Подпрограмма "Капитальный ремонт муниципального жилого фонда"</t>
  </si>
  <si>
    <t>05Д 0000</t>
  </si>
  <si>
    <t>Обеспечение мероприятий по капитальному ремонту многоквартирных домов</t>
  </si>
  <si>
    <t>05Д 7505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</si>
  <si>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</si>
  <si>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Подпрограмма "Чистая вода в ГП "Город Кременки" </t>
  </si>
  <si>
    <t>057 0000</t>
  </si>
  <si>
    <t xml:space="preserve">Мероприятия направленные на развитие водопроводно-канализационного хозяйства г. Кременки </t>
  </si>
  <si>
    <t>057 7150</t>
  </si>
  <si>
    <t xml:space="preserve">Муниципальная программа "Энергосбережение и повышение энергоэффективности  ГП "Город Кременки" </t>
  </si>
  <si>
    <t>300 0000</t>
  </si>
  <si>
    <t>Мероприятия, направленные на энергосбережение и повышение энергоэффективности в ГП "Город Кременки"</t>
  </si>
  <si>
    <t>300 7911</t>
  </si>
  <si>
    <t xml:space="preserve">Муниципальная  программа "Благоустройство территории городского поселения  "Город Кременки" </t>
  </si>
  <si>
    <t>800 0000</t>
  </si>
  <si>
    <t>800 0066</t>
  </si>
  <si>
    <t>Муниципальная  программа "Социальная поддержка граждан городского поселения "Город Кременки"</t>
  </si>
  <si>
    <t>030 0000</t>
  </si>
  <si>
    <t>Подпрограмма "Развитие мер социальной поддержки отдельных категорий граждан"</t>
  </si>
  <si>
    <t>031 0000</t>
  </si>
  <si>
    <t>Исполнение полномочий на оказание мер социальной поддержки по оплате жилищно-коммунальных услуг работникам культуры в соответствии с Законом Калужской области от 30.12.2004 №13-ОЗ, за счет средств бюджетов поселений</t>
  </si>
  <si>
    <t>031 0098</t>
  </si>
  <si>
    <t xml:space="preserve">Муниципальная  программа "Социальная поддержка граждан городского поселения "Город Кременки" </t>
  </si>
  <si>
    <t>Мероприятия в области социальной политики</t>
  </si>
  <si>
    <t>030 6003</t>
  </si>
  <si>
    <t xml:space="preserve">Муниципальная  программа «Развитие физической культуры и спорта городского поселения «Город Кременки» </t>
  </si>
  <si>
    <t>130 0000</t>
  </si>
  <si>
    <t>Мероприятия в области физической культуры и спорта</t>
  </si>
  <si>
    <t>130 6601</t>
  </si>
  <si>
    <t>Мероприятия в области средств массовой информации</t>
  </si>
  <si>
    <t xml:space="preserve">12 02 </t>
  </si>
  <si>
    <t>890 0000</t>
  </si>
  <si>
    <t>Поддержка  средств массовой информации</t>
  </si>
  <si>
    <t>890 6006</t>
  </si>
  <si>
    <t>Администрация городского поселения "Город Кременки" счет 03373008980</t>
  </si>
  <si>
    <t>Непрограммные расходы федеральных органов исполнительной власти</t>
  </si>
  <si>
    <t>0203</t>
  </si>
  <si>
    <t>990 0000</t>
  </si>
  <si>
    <t>Непрограммные расходы</t>
  </si>
  <si>
    <t>999 0000</t>
  </si>
  <si>
    <t>Осуществление первичного воинского учета на территориях, где отсутствуют военные комиссариаты</t>
  </si>
  <si>
    <t>999 5118</t>
  </si>
  <si>
    <t>Муниципальное казенное учреждение культуры "Кременковский Городской Дом Культуры"               счет 030032V0210</t>
  </si>
  <si>
    <t xml:space="preserve">Культура, кинематография </t>
  </si>
  <si>
    <t>08 00</t>
  </si>
  <si>
    <t>Муниципальная  программа «Развитие культуры городского поселения "Город Кременки"</t>
  </si>
  <si>
    <t>110 0000</t>
  </si>
  <si>
    <t>Подпрограмма "Развитие учреждений культуры"</t>
  </si>
  <si>
    <t xml:space="preserve">08 01 </t>
  </si>
  <si>
    <t>111 0000</t>
  </si>
  <si>
    <t>Расходы на обеспечение деятельности (оказание услуг) муниципальных учреждений</t>
  </si>
  <si>
    <t>111 0099</t>
  </si>
  <si>
    <t>Расходы на выплаты персоналу казенных учреждений</t>
  </si>
  <si>
    <t>110</t>
  </si>
  <si>
    <t>Подпрограмма "Организация и проведение мероприятий в сфере культуры"</t>
  </si>
  <si>
    <t>0801</t>
  </si>
  <si>
    <t>112 0000</t>
  </si>
  <si>
    <t>Предоставление услуг по проведению мероприятий в сфере культуры</t>
  </si>
  <si>
    <t>112 0508</t>
  </si>
  <si>
    <t>Муниципальное казенное учреждение культуры "Кременковская библиотека" счет 030032V0220</t>
  </si>
  <si>
    <r>
      <t>Реализация мероприятий подпрограммы "Совершенствование и развитие сети автомобильных дорог"</t>
    </r>
    <r>
      <rPr>
        <b/>
        <sz val="10"/>
        <rFont val="Times New Roman"/>
        <family val="1"/>
      </rPr>
      <t xml:space="preserve"> поселения</t>
    </r>
  </si>
  <si>
    <t>Приложение № 1 к решению Городской Думы Городского поселения "Город Кременки" "О внесении изменений в бюджет МО "Город Кременки" на 2014 год и  плановый период 2015 и 2016 годов"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</si>
  <si>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</si>
  <si>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неналоговые доходы бюджетов поселений</t>
  </si>
  <si>
    <t>Минимальный налог,  зачисляемый в бюджеты субъектов Российской Федерации</t>
  </si>
  <si>
    <t>Всего</t>
  </si>
  <si>
    <t>831</t>
  </si>
  <si>
    <t>Исполнение судебных актов Российской Федерации и мировых соглашений по возмещению вреда, прочененного в результате незаконных действий(бездействия) органов государственной власти (государственных органов), органов муниципального самоуправления либо должностных лиц этих органов, а также в результате деятельности казенных учреждений</t>
  </si>
  <si>
    <t>000</t>
  </si>
  <si>
    <t>0113</t>
  </si>
  <si>
    <t>5100053</t>
  </si>
  <si>
    <t>Стимулирование руководителей исполнительно-распорядительных органов муниципальных образований области</t>
  </si>
  <si>
    <t>374980</t>
  </si>
  <si>
    <t xml:space="preserve"> Средства, передаваемые для компенсации дополнительных расходов, возникших в результатей решений, принятых органами власти Жуковского района</t>
  </si>
  <si>
    <t>0314</t>
  </si>
  <si>
    <t>5107015</t>
  </si>
  <si>
    <t>Безвозмездные перечисления организациям, за исключением государственных и муниципальных организаций</t>
  </si>
  <si>
    <t xml:space="preserve"> Компенсация части расходов по водоснабжению и водоотведению</t>
  </si>
  <si>
    <t>0502</t>
  </si>
  <si>
    <t>0577151</t>
  </si>
  <si>
    <t>Безвозмездные перечисления государственным и муниципальным организациям</t>
  </si>
  <si>
    <t xml:space="preserve"> Мероприятия, направленные на развитие водохозяйственного комплекса в Калужской области</t>
  </si>
  <si>
    <t>0578904</t>
  </si>
  <si>
    <t>Работы, услуги по содержанию имущества</t>
  </si>
  <si>
    <t>244</t>
  </si>
  <si>
    <t>Средства, передаваемые для компенсации дополнительных расходов, возникших в результатей решений, принятых органми власти другого уровня</t>
  </si>
  <si>
    <t>5100015</t>
  </si>
  <si>
    <t xml:space="preserve"> Работы, услуги по содержанию имущества</t>
  </si>
  <si>
    <t>Перечисления другим бюджетам бюджетной системы Российской Федерации</t>
  </si>
  <si>
    <t>Организация предоставления денежных выплат, пособий и компенсаций отдельным категориям граждан области в соответствии с региональным законодательством</t>
  </si>
  <si>
    <t>1003</t>
  </si>
  <si>
    <t>0310301</t>
  </si>
  <si>
    <t>Организация временного трудоустройства несовершеннолетних граждан</t>
  </si>
  <si>
    <t>0700403</t>
  </si>
  <si>
    <t>Прочая закупка товаров, работ и услуг для обеспечения государственных (муниципальных) нужд</t>
  </si>
  <si>
    <t>Муниципальная программа  "Информационное общество и повышение качества государственных и муниципальных услуг в МО ГП "Город Кременки"</t>
  </si>
  <si>
    <t>230 0000</t>
  </si>
  <si>
    <t>236 0000</t>
  </si>
  <si>
    <t>Подпрограмма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</si>
  <si>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236 0066</t>
  </si>
  <si>
    <t>400</t>
  </si>
  <si>
    <t>414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</si>
  <si>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</si>
  <si>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</si>
  <si>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Доходы</t>
  </si>
  <si>
    <t>Изменения в бюджет сентябрь</t>
  </si>
  <si>
    <t>18210102010013000110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</si>
  <si>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</si>
  <si>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18210102030011000110</t>
  </si>
  <si>
    <t>18210102030012000110</t>
  </si>
  <si>
    <t>18210102030013000110</t>
  </si>
  <si>
    <t>18210501012012000110</t>
  </si>
  <si>
    <t>18210501012013000110</t>
  </si>
  <si>
    <t>18210501012014000110</t>
  </si>
  <si>
    <t>18210501011012000110</t>
  </si>
  <si>
    <t>18210501050011000110</t>
  </si>
  <si>
    <t>18210501050012000110</t>
  </si>
  <si>
    <t>18210601030102000110</t>
  </si>
  <si>
    <t>18210606013102000110</t>
  </si>
  <si>
    <t>18210606023101000110</t>
  </si>
  <si>
    <t>18210606023102000110</t>
  </si>
  <si>
    <t>00310804020011000110</t>
  </si>
  <si>
    <t>00311406013100000430</t>
  </si>
  <si>
    <t>00311705050100000180</t>
  </si>
  <si>
    <t>РАСХОДЫ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</si>
  <si>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</si>
  <si>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РФ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</si>
  <si>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</si>
  <si>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</si>
  <si>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</si>
  <si>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</si>
  <si>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Минимальный налог, зачисляемый в бюджеты субъектов Российской Федерации</t>
  </si>
  <si>
    <t xml:space="preserve"> Налог на имущество физических лиц, взимаемый по ставкам, применяемым 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</si>
  <si>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</si>
  <si>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оюъектам налогообложения, расположенным в границах поселений</t>
  </si>
  <si>
    <t xml:space="preserve">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</si>
  <si>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00301137400092244226</t>
  </si>
  <si>
    <t>Прочие работы, услуги</t>
  </si>
  <si>
    <t>00304092427501244225</t>
  </si>
  <si>
    <t>00304123827623244226</t>
  </si>
  <si>
    <t>00304122360066414226</t>
  </si>
  <si>
    <t>Увеличение стоимости основных средств</t>
  </si>
  <si>
    <t>00305020577150244310</t>
  </si>
  <si>
    <t>ГДК</t>
  </si>
  <si>
    <t>Мероприятия, направленные на энергосбережение и повышение энергоэффективности в Калужской области</t>
  </si>
  <si>
    <t>300 89 11</t>
  </si>
  <si>
    <t>ВСЕГО</t>
  </si>
  <si>
    <t>852</t>
  </si>
  <si>
    <t>Прочие расходы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</si>
</sst>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\О\б\щ\и\й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0"/>
    <numFmt numFmtId="172" formatCode="#,##0.0000"/>
    <numFmt numFmtId="173" formatCode="#,##0.00000"/>
    <numFmt numFmtId="174" formatCode="#,##0.000000"/>
  </numFmts>
  <fonts count="55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"/>
      <name val="Times New Roman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.5"/>
      <name val="Times New Roman"/>
      <family val="1"/>
    </font>
    <font>
      <b/>
      <sz val="10"/>
      <name val="Arial Cyr"/>
      <family val="0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>
      <alignment vertical="top" wrapText="1"/>
      <protection/>
    </xf>
    <xf numFmtId="0" fontId="1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49" fontId="9" fillId="33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4" fontId="3" fillId="0" borderId="10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wrapText="1"/>
    </xf>
    <xf numFmtId="0" fontId="11" fillId="0" borderId="10" xfId="0" applyFont="1" applyBorder="1" applyAlignment="1" applyProtection="1">
      <alignment horizontal="center"/>
      <protection/>
    </xf>
    <xf numFmtId="0" fontId="1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wrapText="1"/>
    </xf>
    <xf numFmtId="0" fontId="12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wrapText="1"/>
    </xf>
    <xf numFmtId="49" fontId="12" fillId="33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4" fontId="10" fillId="33" borderId="10" xfId="0" applyNumberFormat="1" applyFont="1" applyFill="1" applyBorder="1" applyAlignment="1">
      <alignment horizontal="right" wrapText="1"/>
    </xf>
    <xf numFmtId="0" fontId="3" fillId="33" borderId="10" xfId="53" applyFont="1" applyFill="1" applyBorder="1" applyAlignment="1">
      <alignment horizontal="left" wrapText="1"/>
      <protection/>
    </xf>
    <xf numFmtId="0" fontId="12" fillId="33" borderId="10" xfId="53" applyFont="1" applyFill="1" applyBorder="1" applyAlignment="1">
      <alignment horizontal="center" wrapText="1"/>
      <protection/>
    </xf>
    <xf numFmtId="0" fontId="3" fillId="33" borderId="10" xfId="53" applyFont="1" applyFill="1" applyBorder="1" applyAlignment="1">
      <alignment wrapText="1"/>
      <protection/>
    </xf>
    <xf numFmtId="0" fontId="5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wrapText="1"/>
    </xf>
    <xf numFmtId="0" fontId="12" fillId="33" borderId="13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wrapText="1"/>
    </xf>
    <xf numFmtId="0" fontId="3" fillId="33" borderId="14" xfId="0" applyFont="1" applyFill="1" applyBorder="1" applyAlignment="1">
      <alignment horizontal="left" wrapText="1"/>
    </xf>
    <xf numFmtId="49" fontId="3" fillId="0" borderId="11" xfId="0" applyNumberFormat="1" applyFont="1" applyBorder="1" applyAlignment="1">
      <alignment horizontal="center" wrapText="1"/>
    </xf>
    <xf numFmtId="0" fontId="12" fillId="33" borderId="15" xfId="0" applyFont="1" applyFill="1" applyBorder="1" applyAlignment="1">
      <alignment horizontal="center" wrapText="1"/>
    </xf>
    <xf numFmtId="4" fontId="3" fillId="0" borderId="11" xfId="0" applyNumberFormat="1" applyFont="1" applyFill="1" applyBorder="1" applyAlignment="1">
      <alignment horizontal="right" wrapText="1"/>
    </xf>
    <xf numFmtId="49" fontId="12" fillId="33" borderId="13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4" fontId="6" fillId="0" borderId="0" xfId="0" applyNumberFormat="1" applyFont="1" applyFill="1" applyAlignment="1">
      <alignment/>
    </xf>
    <xf numFmtId="0" fontId="16" fillId="0" borderId="10" xfId="0" applyFont="1" applyBorder="1" applyAlignment="1">
      <alignment/>
    </xf>
    <xf numFmtId="0" fontId="5" fillId="0" borderId="17" xfId="0" applyFont="1" applyFill="1" applyBorder="1" applyAlignment="1">
      <alignment vertical="center" wrapText="1"/>
    </xf>
    <xf numFmtId="49" fontId="5" fillId="0" borderId="17" xfId="0" applyNumberFormat="1" applyFont="1" applyFill="1" applyBorder="1" applyAlignment="1">
      <alignment horizontal="center" wrapText="1"/>
    </xf>
    <xf numFmtId="49" fontId="17" fillId="0" borderId="17" xfId="0" applyNumberFormat="1" applyFont="1" applyFill="1" applyBorder="1" applyAlignment="1">
      <alignment horizontal="center" wrapText="1"/>
    </xf>
    <xf numFmtId="4" fontId="5" fillId="0" borderId="17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0" fontId="53" fillId="34" borderId="10" xfId="0" applyFont="1" applyFill="1" applyBorder="1" applyAlignment="1">
      <alignment horizontal="left" vertical="top" wrapText="1"/>
    </xf>
    <xf numFmtId="49" fontId="53" fillId="34" borderId="10" xfId="0" applyNumberFormat="1" applyFont="1" applyFill="1" applyBorder="1" applyAlignment="1">
      <alignment horizontal="center" vertical="top" shrinkToFit="1"/>
    </xf>
    <xf numFmtId="4" fontId="0" fillId="0" borderId="10" xfId="0" applyNumberFormat="1" applyBorder="1" applyAlignment="1">
      <alignment/>
    </xf>
    <xf numFmtId="4" fontId="16" fillId="0" borderId="10" xfId="0" applyNumberFormat="1" applyFont="1" applyBorder="1" applyAlignment="1">
      <alignment/>
    </xf>
    <xf numFmtId="0" fontId="16" fillId="0" borderId="0" xfId="0" applyFont="1" applyBorder="1" applyAlignment="1">
      <alignment/>
    </xf>
    <xf numFmtId="4" fontId="16" fillId="0" borderId="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53" fillId="34" borderId="18" xfId="0" applyFont="1" applyFill="1" applyBorder="1" applyAlignment="1">
      <alignment vertical="top" wrapText="1"/>
    </xf>
    <xf numFmtId="0" fontId="54" fillId="34" borderId="18" xfId="0" applyFont="1" applyFill="1" applyBorder="1" applyAlignment="1">
      <alignment vertical="top" wrapText="1"/>
    </xf>
    <xf numFmtId="49" fontId="0" fillId="0" borderId="10" xfId="0" applyNumberFormat="1" applyBorder="1" applyAlignment="1">
      <alignment horizontal="center"/>
    </xf>
    <xf numFmtId="4" fontId="0" fillId="0" borderId="0" xfId="0" applyNumberFormat="1" applyFill="1" applyBorder="1" applyAlignment="1">
      <alignment/>
    </xf>
    <xf numFmtId="3" fontId="0" fillId="0" borderId="0" xfId="0" applyNumberFormat="1" applyAlignment="1">
      <alignment/>
    </xf>
    <xf numFmtId="49" fontId="3" fillId="0" borderId="17" xfId="0" applyNumberFormat="1" applyFont="1" applyFill="1" applyBorder="1" applyAlignment="1">
      <alignment horizontal="center" wrapText="1"/>
    </xf>
    <xf numFmtId="4" fontId="3" fillId="0" borderId="17" xfId="0" applyNumberFormat="1" applyFont="1" applyFill="1" applyBorder="1" applyAlignment="1">
      <alignment horizontal="right" wrapText="1"/>
    </xf>
    <xf numFmtId="0" fontId="3" fillId="0" borderId="17" xfId="0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174" fontId="3" fillId="0" borderId="10" xfId="0" applyNumberFormat="1" applyFont="1" applyFill="1" applyBorder="1" applyAlignment="1">
      <alignment horizontal="right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6" fillId="0" borderId="19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4 г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A781B02A2AF90F3533343F570A75D8404BE4E59EDEFCF56BE7CC7CB72BE48C968A5B499F6013CA9B59FD3q9QAK" TargetMode="External" /><Relationship Id="rId2" Type="http://schemas.openxmlformats.org/officeDocument/2006/relationships/hyperlink" Target="consultantplus://offline/ref=9A781B02A2AF90F3533343F570A75D8404BE4E59EDEFCF56BE7CC7CB72BE48C968A5B499F6013CA9B79DD6q9Q9K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9"/>
  <sheetViews>
    <sheetView tabSelected="1" zoomScalePageLayoutView="0" workbookViewId="0" topLeftCell="A1">
      <selection activeCell="G116" sqref="G116"/>
    </sheetView>
  </sheetViews>
  <sheetFormatPr defaultColWidth="9.00390625" defaultRowHeight="12.75"/>
  <cols>
    <col min="1" max="1" width="55.875" style="2" customWidth="1"/>
    <col min="2" max="2" width="7.75390625" style="1" customWidth="1"/>
    <col min="3" max="3" width="8.25390625" style="15" customWidth="1"/>
    <col min="4" max="4" width="8.875" style="1" customWidth="1"/>
    <col min="5" max="5" width="11.00390625" style="1" customWidth="1"/>
    <col min="6" max="6" width="15.00390625" style="1" customWidth="1"/>
    <col min="7" max="7" width="14.25390625" style="1" customWidth="1"/>
    <col min="8" max="8" width="15.875" style="1" customWidth="1"/>
    <col min="9" max="9" width="11.00390625" style="1" bestFit="1" customWidth="1"/>
    <col min="10" max="16384" width="9.125" style="1" customWidth="1"/>
  </cols>
  <sheetData>
    <row r="1" spans="2:8" ht="54.75" customHeight="1">
      <c r="B1" s="20"/>
      <c r="C1" s="20"/>
      <c r="D1" s="20"/>
      <c r="E1" s="20"/>
      <c r="F1" s="92" t="s">
        <v>200</v>
      </c>
      <c r="G1" s="92"/>
      <c r="H1" s="92"/>
    </row>
    <row r="2" spans="1:6" ht="16.5">
      <c r="A2" s="91" t="s">
        <v>85</v>
      </c>
      <c r="B2" s="91"/>
      <c r="C2" s="91"/>
      <c r="D2" s="91"/>
      <c r="E2" s="91"/>
      <c r="F2" s="91"/>
    </row>
    <row r="3" spans="2:6" ht="12.75">
      <c r="B3" s="2"/>
      <c r="C3" s="24"/>
      <c r="D3" s="2"/>
      <c r="E3" s="2"/>
      <c r="F3" s="15" t="s">
        <v>86</v>
      </c>
    </row>
    <row r="4" spans="1:8" ht="61.5" customHeight="1">
      <c r="A4" s="49" t="s">
        <v>0</v>
      </c>
      <c r="B4" s="37" t="s">
        <v>87</v>
      </c>
      <c r="C4" s="49" t="s">
        <v>56</v>
      </c>
      <c r="D4" s="49" t="s">
        <v>1</v>
      </c>
      <c r="E4" s="37" t="s">
        <v>88</v>
      </c>
      <c r="F4" s="37" t="s">
        <v>89</v>
      </c>
      <c r="G4" s="36" t="s">
        <v>84</v>
      </c>
      <c r="H4" s="37" t="s">
        <v>89</v>
      </c>
    </row>
    <row r="5" spans="1:8" ht="12.75" customHeight="1">
      <c r="A5" s="3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</row>
    <row r="6" spans="1:9" s="7" customFormat="1" ht="14.25" customHeight="1">
      <c r="A6" s="5" t="s">
        <v>2</v>
      </c>
      <c r="B6" s="6"/>
      <c r="C6" s="6"/>
      <c r="D6" s="6"/>
      <c r="E6" s="6"/>
      <c r="F6" s="23">
        <f>F7</f>
        <v>102308896.36</v>
      </c>
      <c r="G6" s="23">
        <f>G7</f>
        <v>0</v>
      </c>
      <c r="H6" s="23">
        <f>H7</f>
        <v>102308896.36</v>
      </c>
      <c r="I6" s="63"/>
    </row>
    <row r="7" spans="1:8" s="7" customFormat="1" ht="15.75">
      <c r="A7" s="38" t="s">
        <v>3</v>
      </c>
      <c r="B7" s="10" t="s">
        <v>4</v>
      </c>
      <c r="C7" s="10"/>
      <c r="D7" s="10"/>
      <c r="E7" s="10"/>
      <c r="F7" s="23">
        <f>F8+F145</f>
        <v>102308896.36</v>
      </c>
      <c r="G7" s="23">
        <f>G8+G145</f>
        <v>0</v>
      </c>
      <c r="H7" s="23">
        <f>H8+H145</f>
        <v>102308896.36</v>
      </c>
    </row>
    <row r="8" spans="1:8" s="7" customFormat="1" ht="31.5">
      <c r="A8" s="8" t="s">
        <v>90</v>
      </c>
      <c r="B8" s="10"/>
      <c r="C8" s="10"/>
      <c r="D8" s="10"/>
      <c r="E8" s="10"/>
      <c r="F8" s="23">
        <f>F9+F43+F62+F84+F117+F133+F139</f>
        <v>101528694.36</v>
      </c>
      <c r="G8" s="23">
        <f>G9+G43+G62+G84+G117+G133+G139</f>
        <v>0</v>
      </c>
      <c r="H8" s="23">
        <f>H9+H43+H62+H84+H117+H133+H139</f>
        <v>101528694.36</v>
      </c>
    </row>
    <row r="9" spans="1:8" s="11" customFormat="1" ht="12.75">
      <c r="A9" s="19" t="s">
        <v>5</v>
      </c>
      <c r="B9" s="25" t="s">
        <v>4</v>
      </c>
      <c r="C9" s="25" t="s">
        <v>6</v>
      </c>
      <c r="D9" s="10"/>
      <c r="E9" s="10"/>
      <c r="F9" s="22">
        <f>F10+F17+F28+F33</f>
        <v>21124049.65</v>
      </c>
      <c r="G9" s="22">
        <f>G10+G17+G28+G33</f>
        <v>0</v>
      </c>
      <c r="H9" s="22">
        <f>H10+H17+H28+H33</f>
        <v>21124049.65</v>
      </c>
    </row>
    <row r="10" spans="1:8" s="11" customFormat="1" ht="38.25">
      <c r="A10" s="9" t="s">
        <v>7</v>
      </c>
      <c r="B10" s="10" t="s">
        <v>4</v>
      </c>
      <c r="C10" s="10" t="s">
        <v>8</v>
      </c>
      <c r="D10" s="10"/>
      <c r="E10" s="10"/>
      <c r="F10" s="21">
        <f aca="true" t="shared" si="0" ref="F10:H11">F11</f>
        <v>338104</v>
      </c>
      <c r="G10" s="21">
        <f t="shared" si="0"/>
        <v>0</v>
      </c>
      <c r="H10" s="21">
        <f t="shared" si="0"/>
        <v>338104</v>
      </c>
    </row>
    <row r="11" spans="1:8" s="11" customFormat="1" ht="13.5" customHeight="1">
      <c r="A11" s="18" t="s">
        <v>91</v>
      </c>
      <c r="B11" s="10" t="s">
        <v>4</v>
      </c>
      <c r="C11" s="10" t="s">
        <v>8</v>
      </c>
      <c r="D11" s="17" t="s">
        <v>92</v>
      </c>
      <c r="E11" s="10"/>
      <c r="F11" s="21">
        <f t="shared" si="0"/>
        <v>338104</v>
      </c>
      <c r="G11" s="21">
        <f t="shared" si="0"/>
        <v>0</v>
      </c>
      <c r="H11" s="21">
        <f t="shared" si="0"/>
        <v>338104</v>
      </c>
    </row>
    <row r="12" spans="1:8" s="11" customFormat="1" ht="12.75">
      <c r="A12" s="9" t="s">
        <v>9</v>
      </c>
      <c r="B12" s="10" t="s">
        <v>4</v>
      </c>
      <c r="C12" s="10" t="s">
        <v>8</v>
      </c>
      <c r="D12" s="17" t="s">
        <v>93</v>
      </c>
      <c r="E12" s="10"/>
      <c r="F12" s="21">
        <f>F13+F15</f>
        <v>338104</v>
      </c>
      <c r="G12" s="21">
        <f>G13+G15</f>
        <v>0</v>
      </c>
      <c r="H12" s="21">
        <f>H13+H15</f>
        <v>338104</v>
      </c>
    </row>
    <row r="13" spans="1:8" s="11" customFormat="1" ht="51">
      <c r="A13" s="18" t="s">
        <v>94</v>
      </c>
      <c r="B13" s="17" t="s">
        <v>4</v>
      </c>
      <c r="C13" s="17" t="s">
        <v>8</v>
      </c>
      <c r="D13" s="17" t="s">
        <v>93</v>
      </c>
      <c r="E13" s="17" t="s">
        <v>58</v>
      </c>
      <c r="F13" s="21">
        <f>F14</f>
        <v>328104</v>
      </c>
      <c r="G13" s="21">
        <f>G14</f>
        <v>0</v>
      </c>
      <c r="H13" s="21">
        <f>H14</f>
        <v>328104</v>
      </c>
    </row>
    <row r="14" spans="1:8" s="11" customFormat="1" ht="25.5">
      <c r="A14" s="18" t="s">
        <v>95</v>
      </c>
      <c r="B14" s="17" t="s">
        <v>4</v>
      </c>
      <c r="C14" s="17" t="s">
        <v>8</v>
      </c>
      <c r="D14" s="17" t="s">
        <v>93</v>
      </c>
      <c r="E14" s="17" t="s">
        <v>60</v>
      </c>
      <c r="F14" s="21">
        <v>328104</v>
      </c>
      <c r="G14" s="30"/>
      <c r="H14" s="27">
        <f>F14+G14</f>
        <v>328104</v>
      </c>
    </row>
    <row r="15" spans="1:8" s="11" customFormat="1" ht="25.5">
      <c r="A15" s="18" t="s">
        <v>96</v>
      </c>
      <c r="B15" s="17" t="s">
        <v>4</v>
      </c>
      <c r="C15" s="17" t="s">
        <v>8</v>
      </c>
      <c r="D15" s="17" t="s">
        <v>93</v>
      </c>
      <c r="E15" s="17" t="s">
        <v>62</v>
      </c>
      <c r="F15" s="21">
        <f>F16</f>
        <v>10000</v>
      </c>
      <c r="G15" s="21">
        <f>G16</f>
        <v>0</v>
      </c>
      <c r="H15" s="21">
        <f>H16</f>
        <v>10000</v>
      </c>
    </row>
    <row r="16" spans="1:8" s="11" customFormat="1" ht="25.5">
      <c r="A16" s="18" t="s">
        <v>97</v>
      </c>
      <c r="B16" s="17" t="s">
        <v>4</v>
      </c>
      <c r="C16" s="17" t="s">
        <v>8</v>
      </c>
      <c r="D16" s="17" t="s">
        <v>93</v>
      </c>
      <c r="E16" s="17" t="s">
        <v>64</v>
      </c>
      <c r="F16" s="21">
        <v>10000</v>
      </c>
      <c r="G16" s="30"/>
      <c r="H16" s="27">
        <f>F16+G16</f>
        <v>10000</v>
      </c>
    </row>
    <row r="17" spans="1:8" s="12" customFormat="1" ht="38.25">
      <c r="A17" s="9" t="s">
        <v>11</v>
      </c>
      <c r="B17" s="10" t="s">
        <v>4</v>
      </c>
      <c r="C17" s="10" t="s">
        <v>12</v>
      </c>
      <c r="D17" s="29"/>
      <c r="E17" s="10"/>
      <c r="F17" s="21">
        <f>F18+F25</f>
        <v>17076252</v>
      </c>
      <c r="G17" s="21">
        <f>G18+G25</f>
        <v>0</v>
      </c>
      <c r="H17" s="21">
        <f>H18+H25</f>
        <v>17076252</v>
      </c>
    </row>
    <row r="18" spans="1:8" s="12" customFormat="1" ht="12.75">
      <c r="A18" s="18" t="s">
        <v>98</v>
      </c>
      <c r="B18" s="17" t="s">
        <v>4</v>
      </c>
      <c r="C18" s="17" t="s">
        <v>12</v>
      </c>
      <c r="D18" s="17" t="s">
        <v>99</v>
      </c>
      <c r="E18" s="10"/>
      <c r="F18" s="21">
        <f>F19+F21+F23</f>
        <v>15761002</v>
      </c>
      <c r="G18" s="21">
        <f>G19+G21+G23</f>
        <v>0</v>
      </c>
      <c r="H18" s="21">
        <f>H19+H21+H23</f>
        <v>15761002</v>
      </c>
    </row>
    <row r="19" spans="1:8" s="12" customFormat="1" ht="51">
      <c r="A19" s="18" t="s">
        <v>94</v>
      </c>
      <c r="B19" s="17" t="s">
        <v>4</v>
      </c>
      <c r="C19" s="17" t="s">
        <v>13</v>
      </c>
      <c r="D19" s="17" t="s">
        <v>100</v>
      </c>
      <c r="E19" s="17" t="s">
        <v>58</v>
      </c>
      <c r="F19" s="21">
        <f>F20</f>
        <v>13636038</v>
      </c>
      <c r="G19" s="21">
        <f>G20</f>
        <v>0</v>
      </c>
      <c r="H19" s="21">
        <f>H20</f>
        <v>13636038</v>
      </c>
    </row>
    <row r="20" spans="1:8" s="12" customFormat="1" ht="25.5">
      <c r="A20" s="18" t="s">
        <v>95</v>
      </c>
      <c r="B20" s="17" t="s">
        <v>4</v>
      </c>
      <c r="C20" s="17" t="s">
        <v>13</v>
      </c>
      <c r="D20" s="17" t="s">
        <v>100</v>
      </c>
      <c r="E20" s="17" t="s">
        <v>60</v>
      </c>
      <c r="F20" s="21">
        <v>13636038</v>
      </c>
      <c r="G20" s="31"/>
      <c r="H20" s="35">
        <f>F20+G20</f>
        <v>13636038</v>
      </c>
    </row>
    <row r="21" spans="1:8" s="12" customFormat="1" ht="25.5">
      <c r="A21" s="18" t="s">
        <v>96</v>
      </c>
      <c r="B21" s="17" t="s">
        <v>4</v>
      </c>
      <c r="C21" s="17" t="s">
        <v>13</v>
      </c>
      <c r="D21" s="17" t="s">
        <v>100</v>
      </c>
      <c r="E21" s="17" t="s">
        <v>62</v>
      </c>
      <c r="F21" s="21">
        <f>F22</f>
        <v>2104964</v>
      </c>
      <c r="G21" s="21">
        <f>G22</f>
        <v>0</v>
      </c>
      <c r="H21" s="21">
        <f>H22</f>
        <v>2104964</v>
      </c>
    </row>
    <row r="22" spans="1:8" s="12" customFormat="1" ht="25.5">
      <c r="A22" s="18" t="s">
        <v>97</v>
      </c>
      <c r="B22" s="17" t="s">
        <v>4</v>
      </c>
      <c r="C22" s="17" t="s">
        <v>13</v>
      </c>
      <c r="D22" s="17" t="s">
        <v>100</v>
      </c>
      <c r="E22" s="17" t="s">
        <v>64</v>
      </c>
      <c r="F22" s="21">
        <v>2104964</v>
      </c>
      <c r="G22" s="31"/>
      <c r="H22" s="35">
        <f>F22+G22</f>
        <v>2104964</v>
      </c>
    </row>
    <row r="23" spans="1:8" s="12" customFormat="1" ht="12.75">
      <c r="A23" s="50" t="s">
        <v>66</v>
      </c>
      <c r="B23" s="17" t="s">
        <v>4</v>
      </c>
      <c r="C23" s="17" t="s">
        <v>13</v>
      </c>
      <c r="D23" s="17" t="s">
        <v>100</v>
      </c>
      <c r="E23" s="17" t="s">
        <v>67</v>
      </c>
      <c r="F23" s="21">
        <f>F24</f>
        <v>20000</v>
      </c>
      <c r="G23" s="21">
        <f>G24</f>
        <v>0</v>
      </c>
      <c r="H23" s="21">
        <f>H24</f>
        <v>20000</v>
      </c>
    </row>
    <row r="24" spans="1:8" s="12" customFormat="1" ht="12.75">
      <c r="A24" s="50" t="s">
        <v>101</v>
      </c>
      <c r="B24" s="17" t="s">
        <v>4</v>
      </c>
      <c r="C24" s="17" t="s">
        <v>13</v>
      </c>
      <c r="D24" s="17" t="s">
        <v>100</v>
      </c>
      <c r="E24" s="17" t="s">
        <v>102</v>
      </c>
      <c r="F24" s="21">
        <v>20000</v>
      </c>
      <c r="G24" s="31"/>
      <c r="H24" s="35">
        <f>F24+G24</f>
        <v>20000</v>
      </c>
    </row>
    <row r="25" spans="1:8" s="12" customFormat="1" ht="25.5">
      <c r="A25" s="9" t="s">
        <v>14</v>
      </c>
      <c r="B25" s="17" t="s">
        <v>4</v>
      </c>
      <c r="C25" s="17" t="s">
        <v>13</v>
      </c>
      <c r="D25" s="17" t="s">
        <v>103</v>
      </c>
      <c r="E25" s="10"/>
      <c r="F25" s="21">
        <f aca="true" t="shared" si="1" ref="F25:H26">F26</f>
        <v>1315250</v>
      </c>
      <c r="G25" s="21">
        <f t="shared" si="1"/>
        <v>0</v>
      </c>
      <c r="H25" s="21">
        <f t="shared" si="1"/>
        <v>1315250</v>
      </c>
    </row>
    <row r="26" spans="1:8" s="12" customFormat="1" ht="51">
      <c r="A26" s="18" t="s">
        <v>94</v>
      </c>
      <c r="B26" s="17" t="s">
        <v>4</v>
      </c>
      <c r="C26" s="17" t="s">
        <v>13</v>
      </c>
      <c r="D26" s="17" t="s">
        <v>103</v>
      </c>
      <c r="E26" s="17" t="s">
        <v>58</v>
      </c>
      <c r="F26" s="21">
        <f t="shared" si="1"/>
        <v>1315250</v>
      </c>
      <c r="G26" s="21">
        <f t="shared" si="1"/>
        <v>0</v>
      </c>
      <c r="H26" s="21">
        <f t="shared" si="1"/>
        <v>1315250</v>
      </c>
    </row>
    <row r="27" spans="1:8" s="12" customFormat="1" ht="25.5">
      <c r="A27" s="18" t="s">
        <v>95</v>
      </c>
      <c r="B27" s="17" t="s">
        <v>4</v>
      </c>
      <c r="C27" s="17" t="s">
        <v>13</v>
      </c>
      <c r="D27" s="17" t="s">
        <v>103</v>
      </c>
      <c r="E27" s="17" t="s">
        <v>60</v>
      </c>
      <c r="F27" s="21">
        <v>1315250</v>
      </c>
      <c r="G27" s="31"/>
      <c r="H27" s="35">
        <f>F27+G27</f>
        <v>1315250</v>
      </c>
    </row>
    <row r="28" spans="1:8" s="12" customFormat="1" ht="12.75">
      <c r="A28" s="9" t="s">
        <v>15</v>
      </c>
      <c r="B28" s="10" t="s">
        <v>4</v>
      </c>
      <c r="C28" s="10" t="s">
        <v>52</v>
      </c>
      <c r="D28" s="10"/>
      <c r="E28" s="10"/>
      <c r="F28" s="21">
        <f>F29</f>
        <v>300000</v>
      </c>
      <c r="G28" s="21">
        <f aca="true" t="shared" si="2" ref="G28:H31">G29</f>
        <v>0</v>
      </c>
      <c r="H28" s="21">
        <f t="shared" si="2"/>
        <v>300000</v>
      </c>
    </row>
    <row r="29" spans="1:8" s="12" customFormat="1" ht="12.75">
      <c r="A29" s="18" t="s">
        <v>98</v>
      </c>
      <c r="B29" s="10" t="s">
        <v>4</v>
      </c>
      <c r="C29" s="10" t="s">
        <v>52</v>
      </c>
      <c r="D29" s="17" t="s">
        <v>99</v>
      </c>
      <c r="E29" s="10"/>
      <c r="F29" s="21">
        <f>F30</f>
        <v>300000</v>
      </c>
      <c r="G29" s="21">
        <f t="shared" si="2"/>
        <v>0</v>
      </c>
      <c r="H29" s="21">
        <f t="shared" si="2"/>
        <v>300000</v>
      </c>
    </row>
    <row r="30" spans="1:8" s="12" customFormat="1" ht="12.75">
      <c r="A30" s="9" t="s">
        <v>104</v>
      </c>
      <c r="B30" s="10" t="s">
        <v>4</v>
      </c>
      <c r="C30" s="10" t="s">
        <v>52</v>
      </c>
      <c r="D30" s="17" t="s">
        <v>105</v>
      </c>
      <c r="E30" s="10"/>
      <c r="F30" s="21">
        <f>F31</f>
        <v>300000</v>
      </c>
      <c r="G30" s="21">
        <f t="shared" si="2"/>
        <v>0</v>
      </c>
      <c r="H30" s="21">
        <f t="shared" si="2"/>
        <v>300000</v>
      </c>
    </row>
    <row r="31" spans="1:8" s="12" customFormat="1" ht="12.75">
      <c r="A31" s="18" t="s">
        <v>66</v>
      </c>
      <c r="B31" s="17" t="s">
        <v>4</v>
      </c>
      <c r="C31" s="17" t="s">
        <v>52</v>
      </c>
      <c r="D31" s="17" t="s">
        <v>105</v>
      </c>
      <c r="E31" s="17" t="s">
        <v>67</v>
      </c>
      <c r="F31" s="21">
        <f>F32</f>
        <v>300000</v>
      </c>
      <c r="G31" s="21">
        <f t="shared" si="2"/>
        <v>0</v>
      </c>
      <c r="H31" s="21">
        <f t="shared" si="2"/>
        <v>300000</v>
      </c>
    </row>
    <row r="32" spans="1:8" s="12" customFormat="1" ht="12.75">
      <c r="A32" s="18" t="s">
        <v>106</v>
      </c>
      <c r="B32" s="17" t="s">
        <v>4</v>
      </c>
      <c r="C32" s="17" t="s">
        <v>52</v>
      </c>
      <c r="D32" s="17" t="s">
        <v>105</v>
      </c>
      <c r="E32" s="17" t="s">
        <v>107</v>
      </c>
      <c r="F32" s="21">
        <v>300000</v>
      </c>
      <c r="G32" s="31"/>
      <c r="H32" s="35">
        <f>F32+G32</f>
        <v>300000</v>
      </c>
    </row>
    <row r="33" spans="1:8" s="12" customFormat="1" ht="12.75">
      <c r="A33" s="9" t="s">
        <v>16</v>
      </c>
      <c r="B33" s="10" t="s">
        <v>4</v>
      </c>
      <c r="C33" s="10" t="s">
        <v>53</v>
      </c>
      <c r="D33" s="29"/>
      <c r="E33" s="10"/>
      <c r="F33" s="21">
        <f>F35+F34</f>
        <v>3409693.65</v>
      </c>
      <c r="G33" s="21">
        <f>G35+G34</f>
        <v>0</v>
      </c>
      <c r="H33" s="21">
        <f>H35+H34</f>
        <v>3409693.65</v>
      </c>
    </row>
    <row r="34" spans="1:8" s="12" customFormat="1" ht="25.5">
      <c r="A34" s="9" t="s">
        <v>210</v>
      </c>
      <c r="B34" s="17" t="s">
        <v>207</v>
      </c>
      <c r="C34" s="17" t="s">
        <v>208</v>
      </c>
      <c r="D34" s="17" t="s">
        <v>209</v>
      </c>
      <c r="E34" s="17" t="s">
        <v>207</v>
      </c>
      <c r="F34" s="90" t="s">
        <v>211</v>
      </c>
      <c r="G34" s="21"/>
      <c r="H34" s="21">
        <f>F34+G34</f>
        <v>374980</v>
      </c>
    </row>
    <row r="35" spans="1:8" s="12" customFormat="1" ht="15" customHeight="1">
      <c r="A35" s="18" t="s">
        <v>98</v>
      </c>
      <c r="B35" s="17" t="s">
        <v>4</v>
      </c>
      <c r="C35" s="17" t="s">
        <v>53</v>
      </c>
      <c r="D35" s="17" t="s">
        <v>99</v>
      </c>
      <c r="E35" s="10"/>
      <c r="F35" s="21">
        <f>F36</f>
        <v>3034713.65</v>
      </c>
      <c r="G35" s="21">
        <f>G36</f>
        <v>0</v>
      </c>
      <c r="H35" s="21">
        <f>H36</f>
        <v>3034713.65</v>
      </c>
    </row>
    <row r="36" spans="1:8" s="12" customFormat="1" ht="15" customHeight="1">
      <c r="A36" s="18" t="s">
        <v>17</v>
      </c>
      <c r="B36" s="17" t="s">
        <v>4</v>
      </c>
      <c r="C36" s="17" t="s">
        <v>53</v>
      </c>
      <c r="D36" s="17" t="s">
        <v>108</v>
      </c>
      <c r="E36" s="17"/>
      <c r="F36" s="21">
        <f>F39+F41+F37+F42</f>
        <v>3034713.65</v>
      </c>
      <c r="G36" s="21">
        <f>G39+G41+G37+G42</f>
        <v>0</v>
      </c>
      <c r="H36" s="21">
        <f>H39+H41+H37+H42</f>
        <v>3034713.65</v>
      </c>
    </row>
    <row r="37" spans="1:8" s="12" customFormat="1" ht="51">
      <c r="A37" s="18" t="s">
        <v>94</v>
      </c>
      <c r="B37" s="17" t="s">
        <v>4</v>
      </c>
      <c r="C37" s="17" t="s">
        <v>53</v>
      </c>
      <c r="D37" s="17" t="s">
        <v>108</v>
      </c>
      <c r="E37" s="17" t="s">
        <v>58</v>
      </c>
      <c r="F37" s="21">
        <f>F38</f>
        <v>2500</v>
      </c>
      <c r="G37" s="21">
        <f>G38</f>
        <v>0</v>
      </c>
      <c r="H37" s="21">
        <f>H38</f>
        <v>2500</v>
      </c>
    </row>
    <row r="38" spans="1:8" s="12" customFormat="1" ht="25.5">
      <c r="A38" s="18" t="s">
        <v>95</v>
      </c>
      <c r="B38" s="17" t="s">
        <v>4</v>
      </c>
      <c r="C38" s="17" t="s">
        <v>53</v>
      </c>
      <c r="D38" s="17" t="s">
        <v>108</v>
      </c>
      <c r="E38" s="17" t="s">
        <v>60</v>
      </c>
      <c r="F38" s="21">
        <v>2500</v>
      </c>
      <c r="G38" s="21"/>
      <c r="H38" s="21">
        <f>F38+G38</f>
        <v>2500</v>
      </c>
    </row>
    <row r="39" spans="1:8" s="12" customFormat="1" ht="25.5">
      <c r="A39" s="18" t="s">
        <v>96</v>
      </c>
      <c r="B39" s="17" t="s">
        <v>4</v>
      </c>
      <c r="C39" s="17" t="s">
        <v>53</v>
      </c>
      <c r="D39" s="17" t="s">
        <v>108</v>
      </c>
      <c r="E39" s="17" t="s">
        <v>62</v>
      </c>
      <c r="F39" s="21">
        <f>F40</f>
        <v>760413.15</v>
      </c>
      <c r="G39" s="21">
        <f>G40</f>
        <v>0</v>
      </c>
      <c r="H39" s="21">
        <f>H40</f>
        <v>760413.15</v>
      </c>
    </row>
    <row r="40" spans="1:8" s="12" customFormat="1" ht="25.5">
      <c r="A40" s="18" t="s">
        <v>97</v>
      </c>
      <c r="B40" s="17" t="s">
        <v>4</v>
      </c>
      <c r="C40" s="17" t="s">
        <v>53</v>
      </c>
      <c r="D40" s="17" t="s">
        <v>108</v>
      </c>
      <c r="E40" s="17" t="s">
        <v>64</v>
      </c>
      <c r="F40" s="21">
        <v>760413.15</v>
      </c>
      <c r="G40" s="31"/>
      <c r="H40" s="35">
        <f>F40+G40</f>
        <v>760413.15</v>
      </c>
    </row>
    <row r="41" spans="1:8" s="12" customFormat="1" ht="76.5">
      <c r="A41" s="18" t="s">
        <v>206</v>
      </c>
      <c r="B41" s="17" t="s">
        <v>4</v>
      </c>
      <c r="C41" s="17" t="s">
        <v>53</v>
      </c>
      <c r="D41" s="17" t="s">
        <v>108</v>
      </c>
      <c r="E41" s="17" t="s">
        <v>205</v>
      </c>
      <c r="F41" s="21">
        <v>2271100.5</v>
      </c>
      <c r="G41" s="31"/>
      <c r="H41" s="35">
        <f>F41+G41</f>
        <v>2271100.5</v>
      </c>
    </row>
    <row r="42" spans="1:8" s="12" customFormat="1" ht="12.75">
      <c r="A42" s="18" t="s">
        <v>287</v>
      </c>
      <c r="B42" s="17" t="s">
        <v>4</v>
      </c>
      <c r="C42" s="17" t="s">
        <v>53</v>
      </c>
      <c r="D42" s="17" t="s">
        <v>108</v>
      </c>
      <c r="E42" s="17" t="s">
        <v>286</v>
      </c>
      <c r="F42" s="21">
        <v>700</v>
      </c>
      <c r="G42" s="31"/>
      <c r="H42" s="35">
        <f>F42+G42</f>
        <v>700</v>
      </c>
    </row>
    <row r="43" spans="1:8" s="12" customFormat="1" ht="32.25" customHeight="1">
      <c r="A43" s="19" t="s">
        <v>22</v>
      </c>
      <c r="B43" s="25" t="s">
        <v>4</v>
      </c>
      <c r="C43" s="25" t="s">
        <v>23</v>
      </c>
      <c r="D43" s="10"/>
      <c r="E43" s="25"/>
      <c r="F43" s="22">
        <f>F44+F50</f>
        <v>1463290</v>
      </c>
      <c r="G43" s="22">
        <f>G44+G50</f>
        <v>0</v>
      </c>
      <c r="H43" s="22">
        <f>H44+H50</f>
        <v>1463290</v>
      </c>
    </row>
    <row r="44" spans="1:8" s="12" customFormat="1" ht="38.25">
      <c r="A44" s="9" t="s">
        <v>24</v>
      </c>
      <c r="B44" s="10" t="s">
        <v>4</v>
      </c>
      <c r="C44" s="10" t="s">
        <v>25</v>
      </c>
      <c r="D44" s="29"/>
      <c r="E44" s="10"/>
      <c r="F44" s="21">
        <f>F45</f>
        <v>479960</v>
      </c>
      <c r="G44" s="21">
        <f aca="true" t="shared" si="3" ref="G44:H48">G45</f>
        <v>0</v>
      </c>
      <c r="H44" s="21">
        <f t="shared" si="3"/>
        <v>479960</v>
      </c>
    </row>
    <row r="45" spans="1:8" s="12" customFormat="1" ht="25.5">
      <c r="A45" s="53" t="s">
        <v>109</v>
      </c>
      <c r="B45" s="10" t="s">
        <v>4</v>
      </c>
      <c r="C45" s="10" t="s">
        <v>25</v>
      </c>
      <c r="D45" s="10" t="s">
        <v>110</v>
      </c>
      <c r="E45" s="10"/>
      <c r="F45" s="21">
        <f>F46</f>
        <v>479960</v>
      </c>
      <c r="G45" s="21">
        <f t="shared" si="3"/>
        <v>0</v>
      </c>
      <c r="H45" s="21">
        <f t="shared" si="3"/>
        <v>479960</v>
      </c>
    </row>
    <row r="46" spans="1:8" s="12" customFormat="1" ht="25.5">
      <c r="A46" s="39" t="s">
        <v>111</v>
      </c>
      <c r="B46" s="17" t="s">
        <v>4</v>
      </c>
      <c r="C46" s="10" t="s">
        <v>25</v>
      </c>
      <c r="D46" s="40" t="s">
        <v>112</v>
      </c>
      <c r="E46" s="40" t="s">
        <v>113</v>
      </c>
      <c r="F46" s="21">
        <f>F47</f>
        <v>479960</v>
      </c>
      <c r="G46" s="21">
        <f t="shared" si="3"/>
        <v>0</v>
      </c>
      <c r="H46" s="21">
        <f t="shared" si="3"/>
        <v>479960</v>
      </c>
    </row>
    <row r="47" spans="1:8" s="12" customFormat="1" ht="25.5">
      <c r="A47" s="52" t="s">
        <v>114</v>
      </c>
      <c r="B47" s="17" t="s">
        <v>4</v>
      </c>
      <c r="C47" s="10" t="s">
        <v>25</v>
      </c>
      <c r="D47" s="51" t="s">
        <v>115</v>
      </c>
      <c r="E47" s="51" t="s">
        <v>113</v>
      </c>
      <c r="F47" s="21">
        <f>F48</f>
        <v>479960</v>
      </c>
      <c r="G47" s="21">
        <f t="shared" si="3"/>
        <v>0</v>
      </c>
      <c r="H47" s="21">
        <f t="shared" si="3"/>
        <v>479960</v>
      </c>
    </row>
    <row r="48" spans="1:8" s="12" customFormat="1" ht="25.5">
      <c r="A48" s="53" t="s">
        <v>96</v>
      </c>
      <c r="B48" s="54" t="s">
        <v>4</v>
      </c>
      <c r="C48" s="10" t="s">
        <v>25</v>
      </c>
      <c r="D48" s="55" t="s">
        <v>115</v>
      </c>
      <c r="E48" s="55" t="s">
        <v>62</v>
      </c>
      <c r="F48" s="56">
        <f>F49</f>
        <v>479960</v>
      </c>
      <c r="G48" s="56">
        <f t="shared" si="3"/>
        <v>0</v>
      </c>
      <c r="H48" s="56">
        <f t="shared" si="3"/>
        <v>479960</v>
      </c>
    </row>
    <row r="49" spans="1:8" s="12" customFormat="1" ht="25.5">
      <c r="A49" s="39" t="s">
        <v>97</v>
      </c>
      <c r="B49" s="17" t="s">
        <v>4</v>
      </c>
      <c r="C49" s="10" t="s">
        <v>25</v>
      </c>
      <c r="D49" s="40" t="s">
        <v>115</v>
      </c>
      <c r="E49" s="40" t="s">
        <v>64</v>
      </c>
      <c r="F49" s="21">
        <v>479960</v>
      </c>
      <c r="G49" s="31"/>
      <c r="H49" s="35">
        <f>F49+G49</f>
        <v>479960</v>
      </c>
    </row>
    <row r="50" spans="1:8" s="12" customFormat="1" ht="25.5">
      <c r="A50" s="52" t="s">
        <v>81</v>
      </c>
      <c r="B50" s="17" t="s">
        <v>4</v>
      </c>
      <c r="C50" s="10" t="s">
        <v>82</v>
      </c>
      <c r="D50" s="51" t="s">
        <v>113</v>
      </c>
      <c r="E50" s="51" t="s">
        <v>113</v>
      </c>
      <c r="F50" s="21">
        <f>F51+F58</f>
        <v>983330</v>
      </c>
      <c r="G50" s="21">
        <f>G51+G58</f>
        <v>0</v>
      </c>
      <c r="H50" s="21">
        <f>H51+H58</f>
        <v>983330</v>
      </c>
    </row>
    <row r="51" spans="1:8" s="12" customFormat="1" ht="25.5">
      <c r="A51" s="53" t="s">
        <v>109</v>
      </c>
      <c r="B51" s="17" t="s">
        <v>4</v>
      </c>
      <c r="C51" s="10" t="s">
        <v>82</v>
      </c>
      <c r="D51" s="51" t="s">
        <v>110</v>
      </c>
      <c r="E51" s="51" t="s">
        <v>113</v>
      </c>
      <c r="F51" s="21">
        <f>F53</f>
        <v>526170</v>
      </c>
      <c r="G51" s="21">
        <f>G53</f>
        <v>0</v>
      </c>
      <c r="H51" s="21">
        <f>H53</f>
        <v>526170</v>
      </c>
    </row>
    <row r="52" spans="1:8" s="12" customFormat="1" ht="12.75">
      <c r="A52" s="53" t="s">
        <v>116</v>
      </c>
      <c r="B52" s="17" t="s">
        <v>4</v>
      </c>
      <c r="C52" s="10" t="s">
        <v>82</v>
      </c>
      <c r="D52" s="57" t="s">
        <v>117</v>
      </c>
      <c r="E52" s="51"/>
      <c r="F52" s="21">
        <f>F53</f>
        <v>526170</v>
      </c>
      <c r="G52" s="21">
        <f>G53</f>
        <v>0</v>
      </c>
      <c r="H52" s="21">
        <f>H53</f>
        <v>526170</v>
      </c>
    </row>
    <row r="53" spans="1:8" s="12" customFormat="1" ht="12.75">
      <c r="A53" s="52" t="s">
        <v>118</v>
      </c>
      <c r="B53" s="17" t="s">
        <v>4</v>
      </c>
      <c r="C53" s="10" t="s">
        <v>82</v>
      </c>
      <c r="D53" s="57" t="s">
        <v>119</v>
      </c>
      <c r="E53" s="51" t="s">
        <v>113</v>
      </c>
      <c r="F53" s="21">
        <f>F54+F56</f>
        <v>526170</v>
      </c>
      <c r="G53" s="21">
        <f>G54+G56</f>
        <v>0</v>
      </c>
      <c r="H53" s="21">
        <f>H54+H56</f>
        <v>526170</v>
      </c>
    </row>
    <row r="54" spans="1:8" s="12" customFormat="1" ht="25.5">
      <c r="A54" s="50" t="s">
        <v>96</v>
      </c>
      <c r="B54" s="17" t="s">
        <v>4</v>
      </c>
      <c r="C54" s="10" t="s">
        <v>82</v>
      </c>
      <c r="D54" s="57" t="s">
        <v>119</v>
      </c>
      <c r="E54" s="51" t="s">
        <v>62</v>
      </c>
      <c r="F54" s="21">
        <f>F55</f>
        <v>366010</v>
      </c>
      <c r="G54" s="21">
        <f>G55</f>
        <v>0</v>
      </c>
      <c r="H54" s="21">
        <f>H55</f>
        <v>366010</v>
      </c>
    </row>
    <row r="55" spans="1:8" s="12" customFormat="1" ht="25.5">
      <c r="A55" s="53" t="s">
        <v>97</v>
      </c>
      <c r="B55" s="17" t="s">
        <v>4</v>
      </c>
      <c r="C55" s="10" t="s">
        <v>82</v>
      </c>
      <c r="D55" s="57" t="s">
        <v>119</v>
      </c>
      <c r="E55" s="55" t="s">
        <v>64</v>
      </c>
      <c r="F55" s="56">
        <v>366010</v>
      </c>
      <c r="G55" s="35"/>
      <c r="H55" s="35">
        <f>F55+G55</f>
        <v>366010</v>
      </c>
    </row>
    <row r="56" spans="1:8" s="12" customFormat="1" ht="25.5">
      <c r="A56" s="9" t="s">
        <v>76</v>
      </c>
      <c r="B56" s="10" t="s">
        <v>4</v>
      </c>
      <c r="C56" s="10" t="s">
        <v>82</v>
      </c>
      <c r="D56" s="57" t="s">
        <v>119</v>
      </c>
      <c r="E56" s="10" t="s">
        <v>77</v>
      </c>
      <c r="F56" s="21">
        <f>F57</f>
        <v>160160</v>
      </c>
      <c r="G56" s="21">
        <f>G57</f>
        <v>0</v>
      </c>
      <c r="H56" s="21">
        <f>H57</f>
        <v>160160</v>
      </c>
    </row>
    <row r="57" spans="1:8" s="12" customFormat="1" ht="25.5">
      <c r="A57" s="9" t="s">
        <v>120</v>
      </c>
      <c r="B57" s="10" t="s">
        <v>4</v>
      </c>
      <c r="C57" s="10" t="s">
        <v>82</v>
      </c>
      <c r="D57" s="57" t="s">
        <v>119</v>
      </c>
      <c r="E57" s="10" t="s">
        <v>78</v>
      </c>
      <c r="F57" s="21">
        <v>160160</v>
      </c>
      <c r="G57" s="31"/>
      <c r="H57" s="35">
        <f>F57+G57</f>
        <v>160160</v>
      </c>
    </row>
    <row r="58" spans="1:8" s="12" customFormat="1" ht="38.25">
      <c r="A58" s="9" t="s">
        <v>212</v>
      </c>
      <c r="B58" s="10" t="s">
        <v>207</v>
      </c>
      <c r="C58" s="10" t="s">
        <v>213</v>
      </c>
      <c r="D58" s="10" t="s">
        <v>214</v>
      </c>
      <c r="E58" s="10" t="s">
        <v>207</v>
      </c>
      <c r="F58" s="21">
        <f>F59+F61</f>
        <v>457160</v>
      </c>
      <c r="G58" s="21">
        <f>G59+G61</f>
        <v>0</v>
      </c>
      <c r="H58" s="21">
        <f>H59+H61</f>
        <v>457160</v>
      </c>
    </row>
    <row r="59" spans="1:8" s="12" customFormat="1" ht="25.5">
      <c r="A59" s="50" t="s">
        <v>96</v>
      </c>
      <c r="B59" s="10" t="s">
        <v>207</v>
      </c>
      <c r="C59" s="10" t="s">
        <v>213</v>
      </c>
      <c r="D59" s="10" t="s">
        <v>214</v>
      </c>
      <c r="E59" s="10" t="s">
        <v>62</v>
      </c>
      <c r="F59" s="21">
        <f>F60</f>
        <v>297000</v>
      </c>
      <c r="G59" s="21">
        <f>G60</f>
        <v>0</v>
      </c>
      <c r="H59" s="21">
        <f>H60</f>
        <v>297000</v>
      </c>
    </row>
    <row r="60" spans="1:8" s="12" customFormat="1" ht="25.5">
      <c r="A60" s="53" t="s">
        <v>97</v>
      </c>
      <c r="B60" s="10" t="s">
        <v>207</v>
      </c>
      <c r="C60" s="10" t="s">
        <v>213</v>
      </c>
      <c r="D60" s="10" t="s">
        <v>214</v>
      </c>
      <c r="E60" s="10" t="s">
        <v>64</v>
      </c>
      <c r="F60" s="21">
        <v>297000</v>
      </c>
      <c r="G60" s="31"/>
      <c r="H60" s="35">
        <f>F60+G60</f>
        <v>297000</v>
      </c>
    </row>
    <row r="61" spans="1:8" s="12" customFormat="1" ht="25.5">
      <c r="A61" s="9" t="s">
        <v>215</v>
      </c>
      <c r="B61" s="10" t="s">
        <v>4</v>
      </c>
      <c r="C61" s="10" t="s">
        <v>213</v>
      </c>
      <c r="D61" s="10" t="s">
        <v>214</v>
      </c>
      <c r="E61" s="10" t="s">
        <v>78</v>
      </c>
      <c r="F61" s="21">
        <v>160160</v>
      </c>
      <c r="G61" s="31"/>
      <c r="H61" s="35">
        <f>F61+G61</f>
        <v>160160</v>
      </c>
    </row>
    <row r="62" spans="1:8" s="12" customFormat="1" ht="12.75">
      <c r="A62" s="19" t="s">
        <v>26</v>
      </c>
      <c r="B62" s="25" t="s">
        <v>4</v>
      </c>
      <c r="C62" s="25" t="s">
        <v>27</v>
      </c>
      <c r="D62" s="29"/>
      <c r="E62" s="25"/>
      <c r="F62" s="22">
        <f>F73+F63</f>
        <v>7558939</v>
      </c>
      <c r="G62" s="22">
        <f>G73+G63</f>
        <v>0</v>
      </c>
      <c r="H62" s="22">
        <f>H73+H63</f>
        <v>7558939</v>
      </c>
    </row>
    <row r="63" spans="1:8" s="12" customFormat="1" ht="12.75">
      <c r="A63" s="9" t="s">
        <v>121</v>
      </c>
      <c r="B63" s="10" t="s">
        <v>4</v>
      </c>
      <c r="C63" s="10" t="s">
        <v>65</v>
      </c>
      <c r="D63" s="29"/>
      <c r="E63" s="10"/>
      <c r="F63" s="21">
        <f>F64</f>
        <v>5296817</v>
      </c>
      <c r="G63" s="21">
        <f>G64</f>
        <v>0</v>
      </c>
      <c r="H63" s="21">
        <f>H64</f>
        <v>5296817</v>
      </c>
    </row>
    <row r="64" spans="1:8" s="12" customFormat="1" ht="25.5">
      <c r="A64" s="9" t="s">
        <v>122</v>
      </c>
      <c r="B64" s="10" t="s">
        <v>4</v>
      </c>
      <c r="C64" s="10" t="s">
        <v>65</v>
      </c>
      <c r="D64" s="17" t="s">
        <v>123</v>
      </c>
      <c r="E64" s="10"/>
      <c r="F64" s="21">
        <f>F65+F69</f>
        <v>5296817</v>
      </c>
      <c r="G64" s="21">
        <f>G65+G69</f>
        <v>0</v>
      </c>
      <c r="H64" s="21">
        <f>H65+H69</f>
        <v>5296817</v>
      </c>
    </row>
    <row r="65" spans="1:8" s="12" customFormat="1" ht="25.5">
      <c r="A65" s="18" t="s">
        <v>124</v>
      </c>
      <c r="B65" s="17" t="s">
        <v>4</v>
      </c>
      <c r="C65" s="17" t="s">
        <v>65</v>
      </c>
      <c r="D65" s="17" t="s">
        <v>125</v>
      </c>
      <c r="E65" s="10"/>
      <c r="F65" s="21">
        <f>F66</f>
        <v>5146259</v>
      </c>
      <c r="G65" s="21">
        <f aca="true" t="shared" si="4" ref="G65:H67">G66</f>
        <v>0</v>
      </c>
      <c r="H65" s="21">
        <f t="shared" si="4"/>
        <v>5146259</v>
      </c>
    </row>
    <row r="66" spans="1:8" s="12" customFormat="1" ht="25.5">
      <c r="A66" s="18" t="s">
        <v>199</v>
      </c>
      <c r="B66" s="17" t="s">
        <v>4</v>
      </c>
      <c r="C66" s="17" t="s">
        <v>65</v>
      </c>
      <c r="D66" s="17" t="s">
        <v>126</v>
      </c>
      <c r="E66" s="17"/>
      <c r="F66" s="21">
        <f>F67</f>
        <v>5146259</v>
      </c>
      <c r="G66" s="21">
        <f t="shared" si="4"/>
        <v>0</v>
      </c>
      <c r="H66" s="21">
        <f t="shared" si="4"/>
        <v>5146259</v>
      </c>
    </row>
    <row r="67" spans="1:8" s="12" customFormat="1" ht="25.5">
      <c r="A67" s="50" t="s">
        <v>96</v>
      </c>
      <c r="B67" s="17" t="s">
        <v>4</v>
      </c>
      <c r="C67" s="17" t="s">
        <v>65</v>
      </c>
      <c r="D67" s="17" t="s">
        <v>126</v>
      </c>
      <c r="E67" s="17" t="s">
        <v>62</v>
      </c>
      <c r="F67" s="21">
        <f>F68</f>
        <v>5146259</v>
      </c>
      <c r="G67" s="21">
        <f t="shared" si="4"/>
        <v>0</v>
      </c>
      <c r="H67" s="21">
        <f t="shared" si="4"/>
        <v>5146259</v>
      </c>
    </row>
    <row r="68" spans="1:8" s="12" customFormat="1" ht="25.5">
      <c r="A68" s="50" t="s">
        <v>97</v>
      </c>
      <c r="B68" s="17" t="s">
        <v>4</v>
      </c>
      <c r="C68" s="17" t="s">
        <v>65</v>
      </c>
      <c r="D68" s="17" t="s">
        <v>126</v>
      </c>
      <c r="E68" s="17" t="s">
        <v>64</v>
      </c>
      <c r="F68" s="21">
        <v>5146259</v>
      </c>
      <c r="G68" s="21"/>
      <c r="H68" s="35">
        <f>F68+G68</f>
        <v>5146259</v>
      </c>
    </row>
    <row r="69" spans="1:8" s="12" customFormat="1" ht="25.5">
      <c r="A69" s="9" t="s">
        <v>127</v>
      </c>
      <c r="B69" s="17" t="s">
        <v>4</v>
      </c>
      <c r="C69" s="17" t="s">
        <v>65</v>
      </c>
      <c r="D69" s="17" t="s">
        <v>128</v>
      </c>
      <c r="E69" s="10"/>
      <c r="F69" s="21">
        <f>F70</f>
        <v>150558</v>
      </c>
      <c r="G69" s="21">
        <f aca="true" t="shared" si="5" ref="G69:H71">G70</f>
        <v>0</v>
      </c>
      <c r="H69" s="21">
        <f t="shared" si="5"/>
        <v>150558</v>
      </c>
    </row>
    <row r="70" spans="1:8" s="12" customFormat="1" ht="25.5">
      <c r="A70" s="9" t="s">
        <v>129</v>
      </c>
      <c r="B70" s="17" t="s">
        <v>4</v>
      </c>
      <c r="C70" s="17" t="s">
        <v>65</v>
      </c>
      <c r="D70" s="17" t="s">
        <v>130</v>
      </c>
      <c r="E70" s="10"/>
      <c r="F70" s="21">
        <f>F71</f>
        <v>150558</v>
      </c>
      <c r="G70" s="21">
        <f t="shared" si="5"/>
        <v>0</v>
      </c>
      <c r="H70" s="21">
        <f t="shared" si="5"/>
        <v>150558</v>
      </c>
    </row>
    <row r="71" spans="1:8" s="12" customFormat="1" ht="25.5">
      <c r="A71" s="50" t="s">
        <v>96</v>
      </c>
      <c r="B71" s="17" t="s">
        <v>4</v>
      </c>
      <c r="C71" s="17" t="s">
        <v>65</v>
      </c>
      <c r="D71" s="17" t="s">
        <v>130</v>
      </c>
      <c r="E71" s="10" t="s">
        <v>62</v>
      </c>
      <c r="F71" s="21">
        <f>F72</f>
        <v>150558</v>
      </c>
      <c r="G71" s="21">
        <f t="shared" si="5"/>
        <v>0</v>
      </c>
      <c r="H71" s="21">
        <f t="shared" si="5"/>
        <v>150558</v>
      </c>
    </row>
    <row r="72" spans="1:8" s="12" customFormat="1" ht="25.5">
      <c r="A72" s="50" t="s">
        <v>97</v>
      </c>
      <c r="B72" s="17" t="s">
        <v>4</v>
      </c>
      <c r="C72" s="17" t="s">
        <v>65</v>
      </c>
      <c r="D72" s="17" t="s">
        <v>130</v>
      </c>
      <c r="E72" s="10" t="s">
        <v>64</v>
      </c>
      <c r="F72" s="21">
        <v>150558</v>
      </c>
      <c r="G72" s="31"/>
      <c r="H72" s="35">
        <f>F72+G72</f>
        <v>150558</v>
      </c>
    </row>
    <row r="73" spans="1:8" s="12" customFormat="1" ht="12.75">
      <c r="A73" s="9" t="s">
        <v>28</v>
      </c>
      <c r="B73" s="10" t="s">
        <v>4</v>
      </c>
      <c r="C73" s="10" t="s">
        <v>29</v>
      </c>
      <c r="D73" s="10"/>
      <c r="E73" s="10"/>
      <c r="F73" s="21">
        <f>F74+F79</f>
        <v>2262122</v>
      </c>
      <c r="G73" s="21">
        <f>G74+G79</f>
        <v>0</v>
      </c>
      <c r="H73" s="21">
        <f>H74+H79</f>
        <v>2262122</v>
      </c>
    </row>
    <row r="74" spans="1:8" s="12" customFormat="1" ht="25.5">
      <c r="A74" s="18" t="s">
        <v>131</v>
      </c>
      <c r="B74" s="17" t="s">
        <v>4</v>
      </c>
      <c r="C74" s="17" t="s">
        <v>29</v>
      </c>
      <c r="D74" s="17" t="s">
        <v>132</v>
      </c>
      <c r="E74" s="17"/>
      <c r="F74" s="21">
        <f>F75</f>
        <v>200000</v>
      </c>
      <c r="G74" s="21">
        <f aca="true" t="shared" si="6" ref="G74:H77">G75</f>
        <v>0</v>
      </c>
      <c r="H74" s="21">
        <f t="shared" si="6"/>
        <v>200000</v>
      </c>
    </row>
    <row r="75" spans="1:8" s="12" customFormat="1" ht="25.5">
      <c r="A75" s="18" t="s">
        <v>133</v>
      </c>
      <c r="B75" s="17" t="s">
        <v>4</v>
      </c>
      <c r="C75" s="17" t="s">
        <v>29</v>
      </c>
      <c r="D75" s="17" t="s">
        <v>134</v>
      </c>
      <c r="E75" s="17"/>
      <c r="F75" s="21">
        <f>F76</f>
        <v>200000</v>
      </c>
      <c r="G75" s="21">
        <f t="shared" si="6"/>
        <v>0</v>
      </c>
      <c r="H75" s="21">
        <f t="shared" si="6"/>
        <v>200000</v>
      </c>
    </row>
    <row r="76" spans="1:8" s="12" customFormat="1" ht="12.75">
      <c r="A76" s="52" t="s">
        <v>135</v>
      </c>
      <c r="B76" s="17" t="s">
        <v>4</v>
      </c>
      <c r="C76" s="17" t="s">
        <v>29</v>
      </c>
      <c r="D76" s="17" t="s">
        <v>136</v>
      </c>
      <c r="E76" s="17"/>
      <c r="F76" s="21">
        <f>F77</f>
        <v>200000</v>
      </c>
      <c r="G76" s="21">
        <f t="shared" si="6"/>
        <v>0</v>
      </c>
      <c r="H76" s="21">
        <f t="shared" si="6"/>
        <v>200000</v>
      </c>
    </row>
    <row r="77" spans="1:8" s="12" customFormat="1" ht="25.5">
      <c r="A77" s="53" t="s">
        <v>96</v>
      </c>
      <c r="B77" s="17" t="s">
        <v>4</v>
      </c>
      <c r="C77" s="17" t="s">
        <v>29</v>
      </c>
      <c r="D77" s="17" t="s">
        <v>136</v>
      </c>
      <c r="E77" s="17" t="s">
        <v>62</v>
      </c>
      <c r="F77" s="21">
        <f>F78</f>
        <v>200000</v>
      </c>
      <c r="G77" s="21">
        <f t="shared" si="6"/>
        <v>0</v>
      </c>
      <c r="H77" s="21">
        <f t="shared" si="6"/>
        <v>200000</v>
      </c>
    </row>
    <row r="78" spans="1:8" s="12" customFormat="1" ht="25.5" customHeight="1">
      <c r="A78" s="41" t="s">
        <v>97</v>
      </c>
      <c r="B78" s="17" t="s">
        <v>4</v>
      </c>
      <c r="C78" s="17" t="s">
        <v>29</v>
      </c>
      <c r="D78" s="17" t="s">
        <v>136</v>
      </c>
      <c r="E78" s="17" t="s">
        <v>64</v>
      </c>
      <c r="F78" s="21">
        <v>200000</v>
      </c>
      <c r="G78" s="31"/>
      <c r="H78" s="35">
        <f>F78+G78</f>
        <v>200000</v>
      </c>
    </row>
    <row r="79" spans="1:8" s="12" customFormat="1" ht="38.25">
      <c r="A79" s="41" t="s">
        <v>234</v>
      </c>
      <c r="B79" s="17" t="s">
        <v>4</v>
      </c>
      <c r="C79" s="17" t="s">
        <v>29</v>
      </c>
      <c r="D79" s="17" t="s">
        <v>235</v>
      </c>
      <c r="E79" s="17"/>
      <c r="F79" s="21">
        <f>F80</f>
        <v>2062122</v>
      </c>
      <c r="G79" s="35">
        <f aca="true" t="shared" si="7" ref="G79:H82">G80</f>
        <v>0</v>
      </c>
      <c r="H79" s="35">
        <f t="shared" si="7"/>
        <v>2062122</v>
      </c>
    </row>
    <row r="80" spans="1:8" s="12" customFormat="1" ht="63.75">
      <c r="A80" s="41" t="s">
        <v>237</v>
      </c>
      <c r="B80" s="17" t="s">
        <v>4</v>
      </c>
      <c r="C80" s="17" t="s">
        <v>29</v>
      </c>
      <c r="D80" s="17" t="s">
        <v>236</v>
      </c>
      <c r="E80" s="17"/>
      <c r="F80" s="21">
        <f>F81</f>
        <v>2062122</v>
      </c>
      <c r="G80" s="35">
        <f t="shared" si="7"/>
        <v>0</v>
      </c>
      <c r="H80" s="35">
        <f t="shared" si="7"/>
        <v>2062122</v>
      </c>
    </row>
    <row r="81" spans="1:8" s="12" customFormat="1" ht="12.75">
      <c r="A81" s="52" t="s">
        <v>118</v>
      </c>
      <c r="B81" s="17" t="s">
        <v>4</v>
      </c>
      <c r="C81" s="17" t="s">
        <v>29</v>
      </c>
      <c r="D81" s="17" t="s">
        <v>238</v>
      </c>
      <c r="E81" s="17"/>
      <c r="F81" s="21">
        <f>F82</f>
        <v>2062122</v>
      </c>
      <c r="G81" s="35">
        <f t="shared" si="7"/>
        <v>0</v>
      </c>
      <c r="H81" s="35">
        <f t="shared" si="7"/>
        <v>2062122</v>
      </c>
    </row>
    <row r="82" spans="1:8" s="12" customFormat="1" ht="25.5">
      <c r="A82" s="41" t="s">
        <v>241</v>
      </c>
      <c r="B82" s="17" t="s">
        <v>4</v>
      </c>
      <c r="C82" s="17" t="s">
        <v>29</v>
      </c>
      <c r="D82" s="17" t="s">
        <v>238</v>
      </c>
      <c r="E82" s="17" t="s">
        <v>239</v>
      </c>
      <c r="F82" s="21">
        <f>F83</f>
        <v>2062122</v>
      </c>
      <c r="G82" s="35">
        <f t="shared" si="7"/>
        <v>0</v>
      </c>
      <c r="H82" s="35">
        <f t="shared" si="7"/>
        <v>2062122</v>
      </c>
    </row>
    <row r="83" spans="1:8" s="12" customFormat="1" ht="25.5">
      <c r="A83" s="41" t="s">
        <v>242</v>
      </c>
      <c r="B83" s="17"/>
      <c r="C83" s="17"/>
      <c r="D83" s="17" t="s">
        <v>238</v>
      </c>
      <c r="E83" s="17" t="s">
        <v>240</v>
      </c>
      <c r="F83" s="21">
        <v>2062122</v>
      </c>
      <c r="G83" s="21"/>
      <c r="H83" s="35">
        <f>F83+G83</f>
        <v>2062122</v>
      </c>
    </row>
    <row r="84" spans="1:8" s="12" customFormat="1" ht="12.75">
      <c r="A84" s="19" t="s">
        <v>30</v>
      </c>
      <c r="B84" s="25" t="s">
        <v>4</v>
      </c>
      <c r="C84" s="25" t="s">
        <v>31</v>
      </c>
      <c r="D84" s="10"/>
      <c r="E84" s="25"/>
      <c r="F84" s="22">
        <f>F85+F91+F110</f>
        <v>57711223.29</v>
      </c>
      <c r="G84" s="22">
        <f>G85+G91+G110</f>
        <v>0</v>
      </c>
      <c r="H84" s="22">
        <f>H85+H91+H110</f>
        <v>57711223.29000001</v>
      </c>
    </row>
    <row r="85" spans="1:8" s="12" customFormat="1" ht="12.75">
      <c r="A85" s="19" t="s">
        <v>32</v>
      </c>
      <c r="B85" s="25" t="s">
        <v>4</v>
      </c>
      <c r="C85" s="25" t="s">
        <v>33</v>
      </c>
      <c r="D85" s="25"/>
      <c r="E85" s="25"/>
      <c r="F85" s="22">
        <f>F86</f>
        <v>326047.5</v>
      </c>
      <c r="G85" s="22">
        <f>G86</f>
        <v>0</v>
      </c>
      <c r="H85" s="22">
        <f>H86</f>
        <v>326047.5</v>
      </c>
    </row>
    <row r="86" spans="1:8" s="12" customFormat="1" ht="38.25">
      <c r="A86" s="9" t="s">
        <v>137</v>
      </c>
      <c r="B86" s="10" t="s">
        <v>4</v>
      </c>
      <c r="C86" s="10" t="s">
        <v>33</v>
      </c>
      <c r="D86" s="10" t="s">
        <v>138</v>
      </c>
      <c r="E86" s="10"/>
      <c r="F86" s="21">
        <f>F89</f>
        <v>326047.5</v>
      </c>
      <c r="G86" s="21">
        <f>G89</f>
        <v>0</v>
      </c>
      <c r="H86" s="21">
        <f>H89</f>
        <v>326047.5</v>
      </c>
    </row>
    <row r="87" spans="1:8" s="12" customFormat="1" ht="25.5">
      <c r="A87" s="9" t="s">
        <v>139</v>
      </c>
      <c r="B87" s="10" t="s">
        <v>4</v>
      </c>
      <c r="C87" s="10" t="s">
        <v>33</v>
      </c>
      <c r="D87" s="10" t="s">
        <v>140</v>
      </c>
      <c r="E87" s="10"/>
      <c r="F87" s="21">
        <f>F88</f>
        <v>326047.5</v>
      </c>
      <c r="G87" s="21">
        <f aca="true" t="shared" si="8" ref="G87:H89">G88</f>
        <v>0</v>
      </c>
      <c r="H87" s="21">
        <f t="shared" si="8"/>
        <v>326047.5</v>
      </c>
    </row>
    <row r="88" spans="1:8" s="12" customFormat="1" ht="25.5">
      <c r="A88" s="9" t="s">
        <v>141</v>
      </c>
      <c r="B88" s="10" t="s">
        <v>4</v>
      </c>
      <c r="C88" s="10" t="s">
        <v>33</v>
      </c>
      <c r="D88" s="10" t="s">
        <v>142</v>
      </c>
      <c r="E88" s="10"/>
      <c r="F88" s="21">
        <f>F89</f>
        <v>326047.5</v>
      </c>
      <c r="G88" s="21">
        <f t="shared" si="8"/>
        <v>0</v>
      </c>
      <c r="H88" s="21">
        <f t="shared" si="8"/>
        <v>326047.5</v>
      </c>
    </row>
    <row r="89" spans="1:8" s="12" customFormat="1" ht="12.75">
      <c r="A89" s="9" t="s">
        <v>66</v>
      </c>
      <c r="B89" s="10" t="s">
        <v>4</v>
      </c>
      <c r="C89" s="10" t="s">
        <v>33</v>
      </c>
      <c r="D89" s="10" t="s">
        <v>142</v>
      </c>
      <c r="E89" s="10" t="s">
        <v>67</v>
      </c>
      <c r="F89" s="21">
        <f>F90</f>
        <v>326047.5</v>
      </c>
      <c r="G89" s="21">
        <f t="shared" si="8"/>
        <v>0</v>
      </c>
      <c r="H89" s="21">
        <f t="shared" si="8"/>
        <v>326047.5</v>
      </c>
    </row>
    <row r="90" spans="1:8" s="12" customFormat="1" ht="38.25">
      <c r="A90" s="9" t="s">
        <v>143</v>
      </c>
      <c r="B90" s="10" t="s">
        <v>4</v>
      </c>
      <c r="C90" s="10" t="s">
        <v>33</v>
      </c>
      <c r="D90" s="10" t="s">
        <v>142</v>
      </c>
      <c r="E90" s="10" t="s">
        <v>68</v>
      </c>
      <c r="F90" s="21">
        <v>326047.5</v>
      </c>
      <c r="G90" s="31"/>
      <c r="H90" s="35">
        <f>F90+G90</f>
        <v>326047.5</v>
      </c>
    </row>
    <row r="91" spans="1:8" s="12" customFormat="1" ht="12.75">
      <c r="A91" s="19" t="s">
        <v>54</v>
      </c>
      <c r="B91" s="25" t="s">
        <v>4</v>
      </c>
      <c r="C91" s="25" t="s">
        <v>55</v>
      </c>
      <c r="D91" s="25"/>
      <c r="E91" s="25"/>
      <c r="F91" s="22">
        <f>F92</f>
        <v>33035093.67</v>
      </c>
      <c r="G91" s="22">
        <f>G92</f>
        <v>-1441453.55</v>
      </c>
      <c r="H91" s="22">
        <f>H92</f>
        <v>31593640.12</v>
      </c>
    </row>
    <row r="92" spans="1:8" s="12" customFormat="1" ht="38.25">
      <c r="A92" s="9" t="s">
        <v>137</v>
      </c>
      <c r="B92" s="10" t="s">
        <v>4</v>
      </c>
      <c r="C92" s="10" t="s">
        <v>55</v>
      </c>
      <c r="D92" s="10" t="s">
        <v>138</v>
      </c>
      <c r="E92" s="10"/>
      <c r="F92" s="21">
        <f>F95+F104+F93+F108</f>
        <v>33035093.67</v>
      </c>
      <c r="G92" s="21">
        <f>G95+G104+G93+G108</f>
        <v>-1441453.55</v>
      </c>
      <c r="H92" s="21">
        <f>H95+H104+H93+H108</f>
        <v>31593640.12</v>
      </c>
    </row>
    <row r="93" spans="1:8" s="12" customFormat="1" ht="38.25">
      <c r="A93" s="18" t="s">
        <v>224</v>
      </c>
      <c r="B93" s="10" t="s">
        <v>207</v>
      </c>
      <c r="C93" s="10" t="s">
        <v>217</v>
      </c>
      <c r="D93" s="10" t="s">
        <v>225</v>
      </c>
      <c r="E93" s="10" t="s">
        <v>207</v>
      </c>
      <c r="F93" s="21">
        <f>F94</f>
        <v>17231905.43</v>
      </c>
      <c r="G93" s="21">
        <f>G94</f>
        <v>0</v>
      </c>
      <c r="H93" s="21">
        <f>H94</f>
        <v>17231905.43</v>
      </c>
    </row>
    <row r="94" spans="1:8" s="12" customFormat="1" ht="12.75">
      <c r="A94" s="18" t="s">
        <v>226</v>
      </c>
      <c r="B94" s="10" t="s">
        <v>4</v>
      </c>
      <c r="C94" s="10" t="s">
        <v>217</v>
      </c>
      <c r="D94" s="10" t="s">
        <v>225</v>
      </c>
      <c r="E94" s="10" t="s">
        <v>223</v>
      </c>
      <c r="F94" s="21">
        <v>17231905.43</v>
      </c>
      <c r="G94" s="21"/>
      <c r="H94" s="21">
        <f>F94+G94</f>
        <v>17231905.43</v>
      </c>
    </row>
    <row r="95" spans="1:8" s="12" customFormat="1" ht="12.75">
      <c r="A95" s="9" t="s">
        <v>144</v>
      </c>
      <c r="B95" s="10" t="s">
        <v>4</v>
      </c>
      <c r="C95" s="10" t="s">
        <v>55</v>
      </c>
      <c r="D95" s="17" t="s">
        <v>145</v>
      </c>
      <c r="E95" s="10"/>
      <c r="F95" s="21">
        <f>F96+F100+F102</f>
        <v>8176588.24</v>
      </c>
      <c r="G95" s="21">
        <f>G96+G100+G102</f>
        <v>-1441453.55</v>
      </c>
      <c r="H95" s="21">
        <f>H96+H100+H102</f>
        <v>6735134.69</v>
      </c>
    </row>
    <row r="96" spans="1:8" s="12" customFormat="1" ht="25.5">
      <c r="A96" s="58" t="s">
        <v>146</v>
      </c>
      <c r="B96" s="10" t="s">
        <v>4</v>
      </c>
      <c r="C96" s="10" t="s">
        <v>55</v>
      </c>
      <c r="D96" s="17" t="s">
        <v>147</v>
      </c>
      <c r="E96" s="10"/>
      <c r="F96" s="21">
        <f>F97+F99</f>
        <v>4132346.5</v>
      </c>
      <c r="G96" s="21">
        <f>G97+G99</f>
        <v>-1441453.55</v>
      </c>
      <c r="H96" s="21">
        <f>H97+H99</f>
        <v>2690892.95</v>
      </c>
    </row>
    <row r="97" spans="1:8" s="12" customFormat="1" ht="25.5">
      <c r="A97" s="50" t="s">
        <v>96</v>
      </c>
      <c r="B97" s="10" t="s">
        <v>4</v>
      </c>
      <c r="C97" s="10" t="s">
        <v>55</v>
      </c>
      <c r="D97" s="17" t="s">
        <v>147</v>
      </c>
      <c r="E97" s="10" t="s">
        <v>62</v>
      </c>
      <c r="F97" s="21">
        <f>F98</f>
        <v>3132346.5</v>
      </c>
      <c r="G97" s="21">
        <f>G98</f>
        <v>-1441453.55</v>
      </c>
      <c r="H97" s="21">
        <f>H98</f>
        <v>1690892.95</v>
      </c>
    </row>
    <row r="98" spans="1:8" s="12" customFormat="1" ht="25.5">
      <c r="A98" s="53" t="s">
        <v>97</v>
      </c>
      <c r="B98" s="10" t="s">
        <v>4</v>
      </c>
      <c r="C98" s="10" t="s">
        <v>55</v>
      </c>
      <c r="D98" s="17" t="s">
        <v>147</v>
      </c>
      <c r="E98" s="10" t="s">
        <v>64</v>
      </c>
      <c r="F98" s="21">
        <v>3132346.5</v>
      </c>
      <c r="G98" s="21">
        <v>-1441453.55</v>
      </c>
      <c r="H98" s="35">
        <f>F98+G98</f>
        <v>1690892.95</v>
      </c>
    </row>
    <row r="99" spans="1:8" s="12" customFormat="1" ht="25.5">
      <c r="A99" s="18" t="s">
        <v>219</v>
      </c>
      <c r="B99" s="10" t="s">
        <v>4</v>
      </c>
      <c r="C99" s="10" t="s">
        <v>217</v>
      </c>
      <c r="D99" s="17" t="s">
        <v>147</v>
      </c>
      <c r="E99" s="10" t="s">
        <v>68</v>
      </c>
      <c r="F99" s="21">
        <v>1000000</v>
      </c>
      <c r="G99" s="21"/>
      <c r="H99" s="35">
        <f>F99+G99</f>
        <v>1000000</v>
      </c>
    </row>
    <row r="100" spans="1:8" s="12" customFormat="1" ht="25.5">
      <c r="A100" s="18" t="s">
        <v>216</v>
      </c>
      <c r="B100" s="10" t="s">
        <v>207</v>
      </c>
      <c r="C100" s="10" t="s">
        <v>217</v>
      </c>
      <c r="D100" s="10" t="s">
        <v>218</v>
      </c>
      <c r="E100" s="10" t="s">
        <v>207</v>
      </c>
      <c r="F100" s="21">
        <f>F101</f>
        <v>1938723.24</v>
      </c>
      <c r="G100" s="21">
        <f>G101</f>
        <v>0</v>
      </c>
      <c r="H100" s="21">
        <f>H101</f>
        <v>1938723.24</v>
      </c>
    </row>
    <row r="101" spans="1:8" s="12" customFormat="1" ht="25.5">
      <c r="A101" s="18" t="s">
        <v>219</v>
      </c>
      <c r="B101" s="10" t="s">
        <v>4</v>
      </c>
      <c r="C101" s="10" t="s">
        <v>217</v>
      </c>
      <c r="D101" s="10" t="s">
        <v>218</v>
      </c>
      <c r="E101" s="10" t="s">
        <v>68</v>
      </c>
      <c r="F101" s="21">
        <v>1938723.24</v>
      </c>
      <c r="G101" s="21"/>
      <c r="H101" s="35">
        <f>F101+G101</f>
        <v>1938723.24</v>
      </c>
    </row>
    <row r="102" spans="1:8" s="12" customFormat="1" ht="25.5">
      <c r="A102" s="18" t="s">
        <v>220</v>
      </c>
      <c r="B102" s="10" t="s">
        <v>207</v>
      </c>
      <c r="C102" s="10" t="s">
        <v>217</v>
      </c>
      <c r="D102" s="10" t="s">
        <v>221</v>
      </c>
      <c r="E102" s="10" t="s">
        <v>207</v>
      </c>
      <c r="F102" s="21">
        <f>F103</f>
        <v>2105518.5</v>
      </c>
      <c r="G102" s="21">
        <f>G103</f>
        <v>0</v>
      </c>
      <c r="H102" s="21">
        <f>H103</f>
        <v>2105518.5</v>
      </c>
    </row>
    <row r="103" spans="1:8" s="12" customFormat="1" ht="12.75">
      <c r="A103" s="18" t="s">
        <v>222</v>
      </c>
      <c r="B103" s="10" t="s">
        <v>4</v>
      </c>
      <c r="C103" s="10" t="s">
        <v>217</v>
      </c>
      <c r="D103" s="10" t="s">
        <v>221</v>
      </c>
      <c r="E103" s="10" t="s">
        <v>223</v>
      </c>
      <c r="F103" s="21">
        <v>2105518.5</v>
      </c>
      <c r="G103" s="31"/>
      <c r="H103" s="35">
        <f>F103+G103</f>
        <v>2105518.5</v>
      </c>
    </row>
    <row r="104" spans="1:8" s="11" customFormat="1" ht="25.5">
      <c r="A104" s="9" t="s">
        <v>148</v>
      </c>
      <c r="B104" s="10" t="s">
        <v>4</v>
      </c>
      <c r="C104" s="10" t="s">
        <v>55</v>
      </c>
      <c r="D104" s="10" t="s">
        <v>149</v>
      </c>
      <c r="E104" s="10"/>
      <c r="F104" s="21">
        <f>F105</f>
        <v>876600</v>
      </c>
      <c r="G104" s="21">
        <f aca="true" t="shared" si="9" ref="G104:H106">G105</f>
        <v>0</v>
      </c>
      <c r="H104" s="21">
        <f t="shared" si="9"/>
        <v>876600</v>
      </c>
    </row>
    <row r="105" spans="1:8" s="11" customFormat="1" ht="25.5">
      <c r="A105" s="9" t="s">
        <v>150</v>
      </c>
      <c r="B105" s="10" t="s">
        <v>4</v>
      </c>
      <c r="C105" s="10" t="s">
        <v>55</v>
      </c>
      <c r="D105" s="10" t="s">
        <v>151</v>
      </c>
      <c r="E105" s="10"/>
      <c r="F105" s="21">
        <f>F106</f>
        <v>876600</v>
      </c>
      <c r="G105" s="21">
        <f t="shared" si="9"/>
        <v>0</v>
      </c>
      <c r="H105" s="21">
        <f t="shared" si="9"/>
        <v>876600</v>
      </c>
    </row>
    <row r="106" spans="1:8" s="11" customFormat="1" ht="25.5">
      <c r="A106" s="50" t="s">
        <v>96</v>
      </c>
      <c r="B106" s="10" t="s">
        <v>4</v>
      </c>
      <c r="C106" s="10" t="s">
        <v>55</v>
      </c>
      <c r="D106" s="10" t="s">
        <v>151</v>
      </c>
      <c r="E106" s="10" t="s">
        <v>62</v>
      </c>
      <c r="F106" s="21">
        <f>F107</f>
        <v>876600</v>
      </c>
      <c r="G106" s="21">
        <f t="shared" si="9"/>
        <v>0</v>
      </c>
      <c r="H106" s="21">
        <f t="shared" si="9"/>
        <v>876600</v>
      </c>
    </row>
    <row r="107" spans="1:8" s="11" customFormat="1" ht="25.5">
      <c r="A107" s="59" t="s">
        <v>97</v>
      </c>
      <c r="B107" s="10" t="s">
        <v>4</v>
      </c>
      <c r="C107" s="10" t="s">
        <v>55</v>
      </c>
      <c r="D107" s="10" t="s">
        <v>151</v>
      </c>
      <c r="E107" s="10" t="s">
        <v>64</v>
      </c>
      <c r="F107" s="21">
        <v>876600</v>
      </c>
      <c r="G107" s="30"/>
      <c r="H107" s="27">
        <f>F107+G107</f>
        <v>876600</v>
      </c>
    </row>
    <row r="108" spans="1:8" s="11" customFormat="1" ht="25.5">
      <c r="A108" s="59" t="s">
        <v>283</v>
      </c>
      <c r="B108" s="10" t="s">
        <v>4</v>
      </c>
      <c r="C108" s="10" t="s">
        <v>55</v>
      </c>
      <c r="D108" s="82" t="s">
        <v>284</v>
      </c>
      <c r="E108" s="82"/>
      <c r="F108" s="83">
        <f>F109</f>
        <v>6750000</v>
      </c>
      <c r="G108" s="83">
        <f>G109</f>
        <v>0</v>
      </c>
      <c r="H108" s="83">
        <f>H109</f>
        <v>6750000</v>
      </c>
    </row>
    <row r="109" spans="1:8" s="11" customFormat="1" ht="12.75">
      <c r="A109" s="59" t="s">
        <v>280</v>
      </c>
      <c r="B109" s="10" t="s">
        <v>4</v>
      </c>
      <c r="C109" s="10" t="s">
        <v>55</v>
      </c>
      <c r="D109" s="82" t="s">
        <v>284</v>
      </c>
      <c r="E109" s="82" t="s">
        <v>240</v>
      </c>
      <c r="F109" s="83">
        <v>6750000</v>
      </c>
      <c r="G109" s="84"/>
      <c r="H109" s="85">
        <f>F109+G109</f>
        <v>6750000</v>
      </c>
    </row>
    <row r="110" spans="1:8" s="11" customFormat="1" ht="12.75">
      <c r="A110" s="65" t="s">
        <v>34</v>
      </c>
      <c r="B110" s="66" t="s">
        <v>35</v>
      </c>
      <c r="C110" s="66" t="s">
        <v>36</v>
      </c>
      <c r="D110" s="67"/>
      <c r="E110" s="66"/>
      <c r="F110" s="68">
        <f aca="true" t="shared" si="10" ref="F110:H111">F111</f>
        <v>24350082.119999997</v>
      </c>
      <c r="G110" s="68">
        <f t="shared" si="10"/>
        <v>1441453.55</v>
      </c>
      <c r="H110" s="68">
        <f t="shared" si="10"/>
        <v>25791535.67</v>
      </c>
    </row>
    <row r="111" spans="1:8" s="11" customFormat="1" ht="25.5">
      <c r="A111" s="18" t="s">
        <v>152</v>
      </c>
      <c r="B111" s="10" t="s">
        <v>35</v>
      </c>
      <c r="C111" s="10" t="s">
        <v>36</v>
      </c>
      <c r="D111" s="10" t="s">
        <v>153</v>
      </c>
      <c r="E111" s="25"/>
      <c r="F111" s="21">
        <f t="shared" si="10"/>
        <v>24350082.119999997</v>
      </c>
      <c r="G111" s="21">
        <f t="shared" si="10"/>
        <v>1441453.55</v>
      </c>
      <c r="H111" s="21">
        <f t="shared" si="10"/>
        <v>25791535.67</v>
      </c>
    </row>
    <row r="112" spans="1:8" s="11" customFormat="1" ht="12.75">
      <c r="A112" s="9" t="s">
        <v>118</v>
      </c>
      <c r="B112" s="10" t="s">
        <v>35</v>
      </c>
      <c r="C112" s="10" t="s">
        <v>36</v>
      </c>
      <c r="D112" s="10" t="s">
        <v>154</v>
      </c>
      <c r="E112" s="25"/>
      <c r="F112" s="21">
        <f>F113+F115</f>
        <v>24350082.119999997</v>
      </c>
      <c r="G112" s="21">
        <f>G113+G115</f>
        <v>1441453.55</v>
      </c>
      <c r="H112" s="21">
        <f>H113+H115</f>
        <v>25791535.67</v>
      </c>
    </row>
    <row r="113" spans="1:8" s="11" customFormat="1" ht="25.5">
      <c r="A113" s="50" t="s">
        <v>96</v>
      </c>
      <c r="B113" s="10" t="s">
        <v>35</v>
      </c>
      <c r="C113" s="10" t="s">
        <v>36</v>
      </c>
      <c r="D113" s="10" t="s">
        <v>154</v>
      </c>
      <c r="E113" s="10" t="s">
        <v>62</v>
      </c>
      <c r="F113" s="21">
        <f>F114</f>
        <v>13972589.12</v>
      </c>
      <c r="G113" s="21">
        <f>G114</f>
        <v>0</v>
      </c>
      <c r="H113" s="21">
        <f>H114</f>
        <v>13972589.12</v>
      </c>
    </row>
    <row r="114" spans="1:8" s="11" customFormat="1" ht="25.5">
      <c r="A114" s="53" t="s">
        <v>97</v>
      </c>
      <c r="B114" s="10" t="s">
        <v>35</v>
      </c>
      <c r="C114" s="10" t="s">
        <v>36</v>
      </c>
      <c r="D114" s="10" t="s">
        <v>154</v>
      </c>
      <c r="E114" s="10" t="s">
        <v>64</v>
      </c>
      <c r="F114" s="21">
        <v>13972589.12</v>
      </c>
      <c r="G114" s="21"/>
      <c r="H114" s="27">
        <f>F114+G114</f>
        <v>13972589.12</v>
      </c>
    </row>
    <row r="115" spans="1:8" s="11" customFormat="1" ht="12.75">
      <c r="A115" s="9" t="s">
        <v>66</v>
      </c>
      <c r="B115" s="10" t="s">
        <v>35</v>
      </c>
      <c r="C115" s="10" t="s">
        <v>36</v>
      </c>
      <c r="D115" s="10" t="s">
        <v>154</v>
      </c>
      <c r="E115" s="10" t="s">
        <v>67</v>
      </c>
      <c r="F115" s="21">
        <f>F116</f>
        <v>10377493</v>
      </c>
      <c r="G115" s="21">
        <f>G116</f>
        <v>1441453.55</v>
      </c>
      <c r="H115" s="21">
        <f>H116</f>
        <v>11818946.55</v>
      </c>
    </row>
    <row r="116" spans="1:8" s="11" customFormat="1" ht="38.25">
      <c r="A116" s="9" t="s">
        <v>143</v>
      </c>
      <c r="B116" s="10" t="s">
        <v>35</v>
      </c>
      <c r="C116" s="10" t="s">
        <v>36</v>
      </c>
      <c r="D116" s="10" t="s">
        <v>154</v>
      </c>
      <c r="E116" s="10" t="s">
        <v>68</v>
      </c>
      <c r="F116" s="21">
        <f>11147566-770073</f>
        <v>10377493</v>
      </c>
      <c r="G116" s="21">
        <v>1441453.55</v>
      </c>
      <c r="H116" s="27">
        <f>F116+G116</f>
        <v>11818946.55</v>
      </c>
    </row>
    <row r="117" spans="1:8" ht="12.75">
      <c r="A117" s="19" t="s">
        <v>40</v>
      </c>
      <c r="B117" s="25" t="s">
        <v>4</v>
      </c>
      <c r="C117" s="25" t="s">
        <v>41</v>
      </c>
      <c r="D117" s="10"/>
      <c r="E117" s="25"/>
      <c r="F117" s="22">
        <f>F118+F126</f>
        <v>6994421.42</v>
      </c>
      <c r="G117" s="22">
        <f>G118+G126</f>
        <v>0</v>
      </c>
      <c r="H117" s="22">
        <f>H118+H126</f>
        <v>6994421.42</v>
      </c>
    </row>
    <row r="118" spans="1:8" ht="12.75">
      <c r="A118" s="9" t="s">
        <v>42</v>
      </c>
      <c r="B118" s="10" t="s">
        <v>4</v>
      </c>
      <c r="C118" s="10" t="s">
        <v>43</v>
      </c>
      <c r="D118" s="10"/>
      <c r="E118" s="10"/>
      <c r="F118" s="21">
        <f>F119</f>
        <v>6246421.42</v>
      </c>
      <c r="G118" s="21">
        <f aca="true" t="shared" si="11" ref="G118:H122">G119</f>
        <v>0</v>
      </c>
      <c r="H118" s="21">
        <f t="shared" si="11"/>
        <v>6246421.42</v>
      </c>
    </row>
    <row r="119" spans="1:8" ht="25.5">
      <c r="A119" s="18" t="s">
        <v>155</v>
      </c>
      <c r="B119" s="10" t="s">
        <v>4</v>
      </c>
      <c r="C119" s="10" t="s">
        <v>43</v>
      </c>
      <c r="D119" s="10" t="s">
        <v>156</v>
      </c>
      <c r="E119" s="10"/>
      <c r="F119" s="21">
        <f>F120</f>
        <v>6246421.42</v>
      </c>
      <c r="G119" s="21">
        <f t="shared" si="11"/>
        <v>0</v>
      </c>
      <c r="H119" s="21">
        <f t="shared" si="11"/>
        <v>6246421.42</v>
      </c>
    </row>
    <row r="120" spans="1:8" ht="25.5">
      <c r="A120" s="18" t="s">
        <v>157</v>
      </c>
      <c r="B120" s="10" t="s">
        <v>4</v>
      </c>
      <c r="C120" s="10" t="s">
        <v>43</v>
      </c>
      <c r="D120" s="10" t="s">
        <v>158</v>
      </c>
      <c r="E120" s="10"/>
      <c r="F120" s="21">
        <f>F121+F124</f>
        <v>6246421.42</v>
      </c>
      <c r="G120" s="21">
        <f>G121+G124</f>
        <v>0</v>
      </c>
      <c r="H120" s="21">
        <f>H121+H124</f>
        <v>6246421.42</v>
      </c>
    </row>
    <row r="121" spans="1:8" ht="51">
      <c r="A121" s="9" t="s">
        <v>159</v>
      </c>
      <c r="B121" s="10" t="s">
        <v>4</v>
      </c>
      <c r="C121" s="10" t="s">
        <v>43</v>
      </c>
      <c r="D121" s="10" t="s">
        <v>160</v>
      </c>
      <c r="E121" s="10"/>
      <c r="F121" s="21">
        <f>F122</f>
        <v>372800</v>
      </c>
      <c r="G121" s="21">
        <f t="shared" si="11"/>
        <v>0</v>
      </c>
      <c r="H121" s="21">
        <f t="shared" si="11"/>
        <v>372800</v>
      </c>
    </row>
    <row r="122" spans="1:8" ht="12.75">
      <c r="A122" s="9" t="s">
        <v>69</v>
      </c>
      <c r="B122" s="10" t="s">
        <v>4</v>
      </c>
      <c r="C122" s="10" t="s">
        <v>43</v>
      </c>
      <c r="D122" s="10" t="s">
        <v>160</v>
      </c>
      <c r="E122" s="10" t="s">
        <v>10</v>
      </c>
      <c r="F122" s="21">
        <f>F123</f>
        <v>372800</v>
      </c>
      <c r="G122" s="21">
        <f t="shared" si="11"/>
        <v>0</v>
      </c>
      <c r="H122" s="21">
        <f t="shared" si="11"/>
        <v>372800</v>
      </c>
    </row>
    <row r="123" spans="1:8" ht="12.75">
      <c r="A123" s="9" t="s">
        <v>70</v>
      </c>
      <c r="B123" s="10" t="s">
        <v>4</v>
      </c>
      <c r="C123" s="10" t="s">
        <v>43</v>
      </c>
      <c r="D123" s="10" t="s">
        <v>160</v>
      </c>
      <c r="E123" s="10" t="s">
        <v>71</v>
      </c>
      <c r="F123" s="21">
        <v>372800</v>
      </c>
      <c r="G123" s="32"/>
      <c r="H123" s="34">
        <f>F123+G123</f>
        <v>372800</v>
      </c>
    </row>
    <row r="124" spans="1:8" ht="25.5">
      <c r="A124" s="9" t="s">
        <v>227</v>
      </c>
      <c r="B124" s="10" t="s">
        <v>4</v>
      </c>
      <c r="C124" s="10" t="s">
        <v>43</v>
      </c>
      <c r="D124" s="10" t="s">
        <v>160</v>
      </c>
      <c r="E124" s="10" t="s">
        <v>71</v>
      </c>
      <c r="F124" s="21">
        <f>F125</f>
        <v>5873621.42</v>
      </c>
      <c r="G124" s="21">
        <f>G125</f>
        <v>0</v>
      </c>
      <c r="H124" s="21">
        <f>H125</f>
        <v>5873621.42</v>
      </c>
    </row>
    <row r="125" spans="1:8" ht="38.25">
      <c r="A125" s="9" t="s">
        <v>228</v>
      </c>
      <c r="B125" s="10" t="s">
        <v>207</v>
      </c>
      <c r="C125" s="10" t="s">
        <v>229</v>
      </c>
      <c r="D125" s="10" t="s">
        <v>230</v>
      </c>
      <c r="E125" s="10" t="s">
        <v>207</v>
      </c>
      <c r="F125" s="21">
        <v>5873621.42</v>
      </c>
      <c r="G125" s="32"/>
      <c r="H125" s="34">
        <f>F125+G125</f>
        <v>5873621.42</v>
      </c>
    </row>
    <row r="126" spans="1:8" ht="12.75">
      <c r="A126" s="9" t="s">
        <v>50</v>
      </c>
      <c r="B126" s="10" t="s">
        <v>4</v>
      </c>
      <c r="C126" s="10" t="s">
        <v>51</v>
      </c>
      <c r="D126" s="10"/>
      <c r="E126" s="10"/>
      <c r="F126" s="21">
        <f aca="true" t="shared" si="12" ref="F126:H127">F127</f>
        <v>748000</v>
      </c>
      <c r="G126" s="21">
        <f t="shared" si="12"/>
        <v>0</v>
      </c>
      <c r="H126" s="21">
        <f t="shared" si="12"/>
        <v>748000</v>
      </c>
    </row>
    <row r="127" spans="1:8" ht="25.5">
      <c r="A127" s="18" t="s">
        <v>161</v>
      </c>
      <c r="B127" s="10" t="s">
        <v>4</v>
      </c>
      <c r="C127" s="10" t="s">
        <v>51</v>
      </c>
      <c r="D127" s="14" t="s">
        <v>156</v>
      </c>
      <c r="E127" s="10"/>
      <c r="F127" s="21">
        <f t="shared" si="12"/>
        <v>748000</v>
      </c>
      <c r="G127" s="21">
        <f t="shared" si="12"/>
        <v>0</v>
      </c>
      <c r="H127" s="21">
        <f t="shared" si="12"/>
        <v>748000</v>
      </c>
    </row>
    <row r="128" spans="1:8" ht="12.75">
      <c r="A128" s="18" t="s">
        <v>162</v>
      </c>
      <c r="B128" s="17" t="s">
        <v>4</v>
      </c>
      <c r="C128" s="17" t="s">
        <v>51</v>
      </c>
      <c r="D128" s="17" t="s">
        <v>163</v>
      </c>
      <c r="E128" s="10"/>
      <c r="F128" s="21">
        <f>F129+F131</f>
        <v>748000</v>
      </c>
      <c r="G128" s="21">
        <f>G129+G131</f>
        <v>0</v>
      </c>
      <c r="H128" s="21">
        <f>H129+H131</f>
        <v>748000</v>
      </c>
    </row>
    <row r="129" spans="1:8" ht="12.75">
      <c r="A129" s="9" t="s">
        <v>72</v>
      </c>
      <c r="B129" s="10" t="s">
        <v>4</v>
      </c>
      <c r="C129" s="10" t="s">
        <v>51</v>
      </c>
      <c r="D129" s="17" t="s">
        <v>163</v>
      </c>
      <c r="E129" s="10" t="s">
        <v>73</v>
      </c>
      <c r="F129" s="21">
        <f>F130</f>
        <v>51000</v>
      </c>
      <c r="G129" s="21">
        <f>G130</f>
        <v>0</v>
      </c>
      <c r="H129" s="21">
        <f>H130</f>
        <v>51000</v>
      </c>
    </row>
    <row r="130" spans="1:8" ht="25.5">
      <c r="A130" s="26" t="s">
        <v>74</v>
      </c>
      <c r="B130" s="10" t="s">
        <v>4</v>
      </c>
      <c r="C130" s="10" t="s">
        <v>51</v>
      </c>
      <c r="D130" s="17" t="s">
        <v>163</v>
      </c>
      <c r="E130" s="10" t="s">
        <v>75</v>
      </c>
      <c r="F130" s="21">
        <v>51000</v>
      </c>
      <c r="G130" s="32"/>
      <c r="H130" s="34">
        <f>F130+G130</f>
        <v>51000</v>
      </c>
    </row>
    <row r="131" spans="1:8" ht="25.5">
      <c r="A131" s="9" t="s">
        <v>76</v>
      </c>
      <c r="B131" s="10" t="s">
        <v>4</v>
      </c>
      <c r="C131" s="10" t="s">
        <v>51</v>
      </c>
      <c r="D131" s="17" t="s">
        <v>163</v>
      </c>
      <c r="E131" s="10" t="s">
        <v>77</v>
      </c>
      <c r="F131" s="21">
        <f>F132</f>
        <v>697000</v>
      </c>
      <c r="G131" s="21">
        <f>G132</f>
        <v>0</v>
      </c>
      <c r="H131" s="21">
        <f>H132</f>
        <v>697000</v>
      </c>
    </row>
    <row r="132" spans="1:8" ht="25.5">
      <c r="A132" s="9" t="s">
        <v>120</v>
      </c>
      <c r="B132" s="10" t="s">
        <v>4</v>
      </c>
      <c r="C132" s="10" t="s">
        <v>51</v>
      </c>
      <c r="D132" s="17" t="s">
        <v>163</v>
      </c>
      <c r="E132" s="10" t="s">
        <v>78</v>
      </c>
      <c r="F132" s="21">
        <v>697000</v>
      </c>
      <c r="G132" s="21"/>
      <c r="H132" s="34">
        <f>F132+G132</f>
        <v>697000</v>
      </c>
    </row>
    <row r="133" spans="1:8" ht="12.75">
      <c r="A133" s="19" t="s">
        <v>39</v>
      </c>
      <c r="B133" s="61" t="s">
        <v>4</v>
      </c>
      <c r="C133" s="61" t="s">
        <v>44</v>
      </c>
      <c r="D133" s="62"/>
      <c r="E133" s="25"/>
      <c r="F133" s="28">
        <f>F134</f>
        <v>5608200</v>
      </c>
      <c r="G133" s="28">
        <f aca="true" t="shared" si="13" ref="G133:H137">G134</f>
        <v>0</v>
      </c>
      <c r="H133" s="28">
        <f t="shared" si="13"/>
        <v>5608200</v>
      </c>
    </row>
    <row r="134" spans="1:8" ht="12.75">
      <c r="A134" s="9" t="s">
        <v>45</v>
      </c>
      <c r="B134" s="60" t="s">
        <v>4</v>
      </c>
      <c r="C134" s="60" t="s">
        <v>47</v>
      </c>
      <c r="D134" s="62"/>
      <c r="E134" s="10"/>
      <c r="F134" s="27">
        <f>F135</f>
        <v>5608200</v>
      </c>
      <c r="G134" s="27">
        <f t="shared" si="13"/>
        <v>0</v>
      </c>
      <c r="H134" s="27">
        <f t="shared" si="13"/>
        <v>5608200</v>
      </c>
    </row>
    <row r="135" spans="1:8" ht="25.5">
      <c r="A135" s="33" t="s">
        <v>164</v>
      </c>
      <c r="B135" s="10" t="s">
        <v>4</v>
      </c>
      <c r="C135" s="10" t="s">
        <v>47</v>
      </c>
      <c r="D135" s="10" t="s">
        <v>165</v>
      </c>
      <c r="E135" s="10"/>
      <c r="F135" s="27">
        <f>F136</f>
        <v>5608200</v>
      </c>
      <c r="G135" s="27">
        <f t="shared" si="13"/>
        <v>0</v>
      </c>
      <c r="H135" s="27">
        <f t="shared" si="13"/>
        <v>5608200</v>
      </c>
    </row>
    <row r="136" spans="1:8" ht="12.75">
      <c r="A136" s="18" t="s">
        <v>166</v>
      </c>
      <c r="B136" s="17" t="s">
        <v>4</v>
      </c>
      <c r="C136" s="17" t="s">
        <v>47</v>
      </c>
      <c r="D136" s="17" t="s">
        <v>167</v>
      </c>
      <c r="E136" s="10"/>
      <c r="F136" s="27">
        <f>F137</f>
        <v>5608200</v>
      </c>
      <c r="G136" s="27">
        <f t="shared" si="13"/>
        <v>0</v>
      </c>
      <c r="H136" s="27">
        <f t="shared" si="13"/>
        <v>5608200</v>
      </c>
    </row>
    <row r="137" spans="1:8" ht="25.5">
      <c r="A137" s="9" t="s">
        <v>76</v>
      </c>
      <c r="B137" s="60" t="s">
        <v>4</v>
      </c>
      <c r="C137" s="60" t="s">
        <v>47</v>
      </c>
      <c r="D137" s="17" t="s">
        <v>167</v>
      </c>
      <c r="E137" s="10" t="s">
        <v>77</v>
      </c>
      <c r="F137" s="27">
        <f>F138</f>
        <v>5608200</v>
      </c>
      <c r="G137" s="27">
        <f t="shared" si="13"/>
        <v>0</v>
      </c>
      <c r="H137" s="27">
        <f t="shared" si="13"/>
        <v>5608200</v>
      </c>
    </row>
    <row r="138" spans="1:8" ht="12.75">
      <c r="A138" s="9" t="s">
        <v>79</v>
      </c>
      <c r="B138" s="60" t="s">
        <v>4</v>
      </c>
      <c r="C138" s="60" t="s">
        <v>47</v>
      </c>
      <c r="D138" s="17" t="s">
        <v>167</v>
      </c>
      <c r="E138" s="10" t="s">
        <v>80</v>
      </c>
      <c r="F138" s="27">
        <v>5608200</v>
      </c>
      <c r="G138" s="32"/>
      <c r="H138" s="34">
        <f>F138+G138</f>
        <v>5608200</v>
      </c>
    </row>
    <row r="139" spans="1:8" ht="12.75">
      <c r="A139" s="19" t="s">
        <v>46</v>
      </c>
      <c r="B139" s="61" t="s">
        <v>4</v>
      </c>
      <c r="C139" s="61" t="s">
        <v>48</v>
      </c>
      <c r="D139" s="10"/>
      <c r="E139" s="25"/>
      <c r="F139" s="28">
        <f>F140</f>
        <v>1068571</v>
      </c>
      <c r="G139" s="28">
        <f aca="true" t="shared" si="14" ref="G139:H143">G140</f>
        <v>0</v>
      </c>
      <c r="H139" s="28">
        <f t="shared" si="14"/>
        <v>1068571</v>
      </c>
    </row>
    <row r="140" spans="1:8" ht="12.75">
      <c r="A140" s="9" t="s">
        <v>38</v>
      </c>
      <c r="B140" s="10" t="s">
        <v>4</v>
      </c>
      <c r="C140" s="10" t="s">
        <v>49</v>
      </c>
      <c r="D140" s="10"/>
      <c r="E140" s="10"/>
      <c r="F140" s="27">
        <f>F141</f>
        <v>1068571</v>
      </c>
      <c r="G140" s="27">
        <f t="shared" si="14"/>
        <v>0</v>
      </c>
      <c r="H140" s="27">
        <f t="shared" si="14"/>
        <v>1068571</v>
      </c>
    </row>
    <row r="141" spans="1:8" ht="12.75">
      <c r="A141" s="13" t="s">
        <v>168</v>
      </c>
      <c r="B141" s="17" t="s">
        <v>4</v>
      </c>
      <c r="C141" s="17" t="s">
        <v>169</v>
      </c>
      <c r="D141" s="17" t="s">
        <v>170</v>
      </c>
      <c r="E141" s="17"/>
      <c r="F141" s="27">
        <f>F142</f>
        <v>1068571</v>
      </c>
      <c r="G141" s="27">
        <f t="shared" si="14"/>
        <v>0</v>
      </c>
      <c r="H141" s="27">
        <f t="shared" si="14"/>
        <v>1068571</v>
      </c>
    </row>
    <row r="142" spans="1:8" ht="12.75">
      <c r="A142" s="18" t="s">
        <v>171</v>
      </c>
      <c r="B142" s="17" t="s">
        <v>4</v>
      </c>
      <c r="C142" s="17" t="s">
        <v>49</v>
      </c>
      <c r="D142" s="17" t="s">
        <v>172</v>
      </c>
      <c r="E142" s="17"/>
      <c r="F142" s="27">
        <f>F143</f>
        <v>1068571</v>
      </c>
      <c r="G142" s="27">
        <f t="shared" si="14"/>
        <v>0</v>
      </c>
      <c r="H142" s="27">
        <f t="shared" si="14"/>
        <v>1068571</v>
      </c>
    </row>
    <row r="143" spans="1:8" ht="25.5">
      <c r="A143" s="9" t="s">
        <v>76</v>
      </c>
      <c r="B143" s="17" t="s">
        <v>4</v>
      </c>
      <c r="C143" s="17" t="s">
        <v>49</v>
      </c>
      <c r="D143" s="17" t="s">
        <v>172</v>
      </c>
      <c r="E143" s="17" t="s">
        <v>77</v>
      </c>
      <c r="F143" s="27">
        <f>F144</f>
        <v>1068571</v>
      </c>
      <c r="G143" s="27">
        <f t="shared" si="14"/>
        <v>0</v>
      </c>
      <c r="H143" s="27">
        <f t="shared" si="14"/>
        <v>1068571</v>
      </c>
    </row>
    <row r="144" spans="1:8" ht="12.75">
      <c r="A144" s="9" t="s">
        <v>79</v>
      </c>
      <c r="B144" s="17" t="s">
        <v>4</v>
      </c>
      <c r="C144" s="17" t="s">
        <v>49</v>
      </c>
      <c r="D144" s="17" t="s">
        <v>172</v>
      </c>
      <c r="E144" s="17" t="s">
        <v>80</v>
      </c>
      <c r="F144" s="27">
        <v>1068571</v>
      </c>
      <c r="G144" s="27"/>
      <c r="H144" s="34">
        <f>F144+G144</f>
        <v>1068571</v>
      </c>
    </row>
    <row r="145" spans="1:8" ht="31.5">
      <c r="A145" s="8" t="s">
        <v>173</v>
      </c>
      <c r="B145" s="10"/>
      <c r="C145" s="17"/>
      <c r="D145" s="17"/>
      <c r="E145" s="17"/>
      <c r="F145" s="43">
        <f>F146</f>
        <v>780202</v>
      </c>
      <c r="G145" s="43">
        <f aca="true" t="shared" si="15" ref="G145:H149">G146</f>
        <v>0</v>
      </c>
      <c r="H145" s="43">
        <f t="shared" si="15"/>
        <v>780202</v>
      </c>
    </row>
    <row r="146" spans="1:8" ht="12.75">
      <c r="A146" s="19" t="s">
        <v>18</v>
      </c>
      <c r="B146" s="25" t="s">
        <v>4</v>
      </c>
      <c r="C146" s="25" t="s">
        <v>19</v>
      </c>
      <c r="D146" s="10"/>
      <c r="E146" s="25"/>
      <c r="F146" s="21">
        <f>F147</f>
        <v>780202</v>
      </c>
      <c r="G146" s="21">
        <f t="shared" si="15"/>
        <v>0</v>
      </c>
      <c r="H146" s="21">
        <f t="shared" si="15"/>
        <v>780202</v>
      </c>
    </row>
    <row r="147" spans="1:8" ht="12.75">
      <c r="A147" s="9" t="s">
        <v>20</v>
      </c>
      <c r="B147" s="10" t="s">
        <v>4</v>
      </c>
      <c r="C147" s="10" t="s">
        <v>21</v>
      </c>
      <c r="D147" s="10"/>
      <c r="E147" s="10"/>
      <c r="F147" s="21">
        <f>F148</f>
        <v>780202</v>
      </c>
      <c r="G147" s="21">
        <f t="shared" si="15"/>
        <v>0</v>
      </c>
      <c r="H147" s="21">
        <f t="shared" si="15"/>
        <v>780202</v>
      </c>
    </row>
    <row r="148" spans="1:8" ht="25.5">
      <c r="A148" s="39" t="s">
        <v>174</v>
      </c>
      <c r="B148" s="17" t="s">
        <v>4</v>
      </c>
      <c r="C148" s="40" t="s">
        <v>175</v>
      </c>
      <c r="D148" s="40" t="s">
        <v>176</v>
      </c>
      <c r="E148" s="10"/>
      <c r="F148" s="21">
        <f>F149</f>
        <v>780202</v>
      </c>
      <c r="G148" s="21">
        <f t="shared" si="15"/>
        <v>0</v>
      </c>
      <c r="H148" s="21">
        <f t="shared" si="15"/>
        <v>780202</v>
      </c>
    </row>
    <row r="149" spans="1:8" ht="12.75">
      <c r="A149" s="39" t="s">
        <v>177</v>
      </c>
      <c r="B149" s="17" t="s">
        <v>4</v>
      </c>
      <c r="C149" s="40" t="s">
        <v>175</v>
      </c>
      <c r="D149" s="40" t="s">
        <v>178</v>
      </c>
      <c r="E149" s="10"/>
      <c r="F149" s="21">
        <f>F150</f>
        <v>780202</v>
      </c>
      <c r="G149" s="21">
        <f t="shared" si="15"/>
        <v>0</v>
      </c>
      <c r="H149" s="21">
        <f t="shared" si="15"/>
        <v>780202</v>
      </c>
    </row>
    <row r="150" spans="1:8" ht="25.5">
      <c r="A150" s="41" t="s">
        <v>179</v>
      </c>
      <c r="B150" s="17" t="s">
        <v>4</v>
      </c>
      <c r="C150" s="40" t="s">
        <v>175</v>
      </c>
      <c r="D150" s="40" t="s">
        <v>180</v>
      </c>
      <c r="E150" s="10"/>
      <c r="F150" s="21">
        <f>F151+F153</f>
        <v>780202</v>
      </c>
      <c r="G150" s="21">
        <f>G151+G153</f>
        <v>0</v>
      </c>
      <c r="H150" s="21">
        <f>H151+H153</f>
        <v>780202</v>
      </c>
    </row>
    <row r="151" spans="1:8" ht="51">
      <c r="A151" s="9" t="s">
        <v>57</v>
      </c>
      <c r="B151" s="10" t="s">
        <v>4</v>
      </c>
      <c r="C151" s="10" t="s">
        <v>21</v>
      </c>
      <c r="D151" s="40" t="s">
        <v>180</v>
      </c>
      <c r="E151" s="10" t="s">
        <v>58</v>
      </c>
      <c r="F151" s="21">
        <f>F152</f>
        <v>750202</v>
      </c>
      <c r="G151" s="21">
        <f>G152</f>
        <v>0</v>
      </c>
      <c r="H151" s="21">
        <f>H152</f>
        <v>750202</v>
      </c>
    </row>
    <row r="152" spans="1:8" ht="12.75">
      <c r="A152" s="9" t="s">
        <v>59</v>
      </c>
      <c r="B152" s="10" t="s">
        <v>4</v>
      </c>
      <c r="C152" s="10" t="s">
        <v>21</v>
      </c>
      <c r="D152" s="40" t="s">
        <v>180</v>
      </c>
      <c r="E152" s="10" t="s">
        <v>60</v>
      </c>
      <c r="F152" s="21">
        <v>750202</v>
      </c>
      <c r="G152" s="21"/>
      <c r="H152" s="34">
        <f>F152+G152</f>
        <v>750202</v>
      </c>
    </row>
    <row r="153" spans="1:8" ht="12.75">
      <c r="A153" s="9" t="s">
        <v>61</v>
      </c>
      <c r="B153" s="10" t="s">
        <v>4</v>
      </c>
      <c r="C153" s="10" t="s">
        <v>21</v>
      </c>
      <c r="D153" s="40" t="s">
        <v>180</v>
      </c>
      <c r="E153" s="10" t="s">
        <v>62</v>
      </c>
      <c r="F153" s="21">
        <f>F154</f>
        <v>30000</v>
      </c>
      <c r="G153" s="21">
        <f>G154</f>
        <v>0</v>
      </c>
      <c r="H153" s="21">
        <f>H154</f>
        <v>30000</v>
      </c>
    </row>
    <row r="154" spans="1:8" ht="12.75">
      <c r="A154" s="9" t="s">
        <v>63</v>
      </c>
      <c r="B154" s="10" t="s">
        <v>4</v>
      </c>
      <c r="C154" s="10" t="s">
        <v>21</v>
      </c>
      <c r="D154" s="40" t="s">
        <v>180</v>
      </c>
      <c r="E154" s="10" t="s">
        <v>64</v>
      </c>
      <c r="F154" s="21">
        <v>30000</v>
      </c>
      <c r="G154" s="21"/>
      <c r="H154" s="34">
        <f>F154+G154</f>
        <v>30000</v>
      </c>
    </row>
    <row r="155" spans="1:8" ht="47.25">
      <c r="A155" s="44" t="s">
        <v>181</v>
      </c>
      <c r="B155" s="10"/>
      <c r="C155" s="10"/>
      <c r="D155" s="40"/>
      <c r="E155" s="10"/>
      <c r="F155" s="22">
        <f aca="true" t="shared" si="16" ref="F155:H156">F156</f>
        <v>12332577.41</v>
      </c>
      <c r="G155" s="22">
        <f t="shared" si="16"/>
        <v>0</v>
      </c>
      <c r="H155" s="22">
        <f t="shared" si="16"/>
        <v>12332577.41</v>
      </c>
    </row>
    <row r="156" spans="1:8" ht="12.75">
      <c r="A156" s="19" t="s">
        <v>182</v>
      </c>
      <c r="B156" s="25" t="s">
        <v>4</v>
      </c>
      <c r="C156" s="25" t="s">
        <v>183</v>
      </c>
      <c r="D156" s="29"/>
      <c r="E156" s="25"/>
      <c r="F156" s="21">
        <f t="shared" si="16"/>
        <v>12332577.41</v>
      </c>
      <c r="G156" s="21">
        <f t="shared" si="16"/>
        <v>0</v>
      </c>
      <c r="H156" s="21">
        <f t="shared" si="16"/>
        <v>12332577.41</v>
      </c>
    </row>
    <row r="157" spans="1:8" ht="12.75">
      <c r="A157" s="9" t="s">
        <v>83</v>
      </c>
      <c r="B157" s="10" t="s">
        <v>4</v>
      </c>
      <c r="C157" s="10" t="s">
        <v>37</v>
      </c>
      <c r="D157" s="29"/>
      <c r="E157" s="10"/>
      <c r="F157" s="21">
        <f>F160+F158</f>
        <v>12332577.41</v>
      </c>
      <c r="G157" s="21">
        <f>G160+G158</f>
        <v>0</v>
      </c>
      <c r="H157" s="21">
        <f>H160+H158</f>
        <v>12332577.41</v>
      </c>
    </row>
    <row r="158" spans="1:8" ht="25.5">
      <c r="A158" s="9" t="s">
        <v>231</v>
      </c>
      <c r="B158" s="10" t="s">
        <v>4</v>
      </c>
      <c r="C158" s="10" t="s">
        <v>37</v>
      </c>
      <c r="D158" s="10" t="s">
        <v>232</v>
      </c>
      <c r="E158" s="10"/>
      <c r="F158" s="21">
        <f>F159</f>
        <v>69129.41</v>
      </c>
      <c r="G158" s="21">
        <f>G159</f>
        <v>0</v>
      </c>
      <c r="H158" s="21">
        <f>H159</f>
        <v>69129.41</v>
      </c>
    </row>
    <row r="159" spans="1:8" ht="25.5">
      <c r="A159" s="18" t="s">
        <v>233</v>
      </c>
      <c r="B159" s="10" t="s">
        <v>4</v>
      </c>
      <c r="C159" s="10" t="s">
        <v>37</v>
      </c>
      <c r="D159" s="10" t="s">
        <v>232</v>
      </c>
      <c r="E159" s="10" t="s">
        <v>64</v>
      </c>
      <c r="F159" s="21">
        <v>69129.41</v>
      </c>
      <c r="G159" s="21"/>
      <c r="H159" s="21">
        <f>F159+G159</f>
        <v>69129.41</v>
      </c>
    </row>
    <row r="160" spans="1:8" ht="25.5">
      <c r="A160" s="18" t="s">
        <v>184</v>
      </c>
      <c r="B160" s="10" t="s">
        <v>4</v>
      </c>
      <c r="C160" s="10" t="s">
        <v>37</v>
      </c>
      <c r="D160" s="17" t="s">
        <v>185</v>
      </c>
      <c r="E160" s="16"/>
      <c r="F160" s="45">
        <f>F161+F169</f>
        <v>12263448</v>
      </c>
      <c r="G160" s="45">
        <f>G161+G169</f>
        <v>0</v>
      </c>
      <c r="H160" s="45">
        <f>H161+H169</f>
        <v>12263448</v>
      </c>
    </row>
    <row r="161" spans="1:8" ht="12.75">
      <c r="A161" s="18" t="s">
        <v>186</v>
      </c>
      <c r="B161" s="10" t="s">
        <v>4</v>
      </c>
      <c r="C161" s="17" t="s">
        <v>187</v>
      </c>
      <c r="D161" s="17" t="s">
        <v>188</v>
      </c>
      <c r="E161" s="17"/>
      <c r="F161" s="45">
        <f>F162</f>
        <v>11393948</v>
      </c>
      <c r="G161" s="45">
        <f>G162</f>
        <v>0</v>
      </c>
      <c r="H161" s="45">
        <f>H162</f>
        <v>11393948</v>
      </c>
    </row>
    <row r="162" spans="1:8" ht="25.5">
      <c r="A162" s="18" t="s">
        <v>189</v>
      </c>
      <c r="B162" s="10" t="s">
        <v>4</v>
      </c>
      <c r="C162" s="40" t="s">
        <v>37</v>
      </c>
      <c r="D162" s="42" t="s">
        <v>190</v>
      </c>
      <c r="E162" s="40" t="s">
        <v>113</v>
      </c>
      <c r="F162" s="45">
        <f>F163+F165+F167</f>
        <v>11393948</v>
      </c>
      <c r="G162" s="45">
        <f>G163+G165+G167</f>
        <v>0</v>
      </c>
      <c r="H162" s="45">
        <f>H163+H165+H167</f>
        <v>11393948</v>
      </c>
    </row>
    <row r="163" spans="1:8" ht="51">
      <c r="A163" s="39" t="s">
        <v>94</v>
      </c>
      <c r="B163" s="10" t="s">
        <v>4</v>
      </c>
      <c r="C163" s="40" t="s">
        <v>37</v>
      </c>
      <c r="D163" s="42" t="s">
        <v>190</v>
      </c>
      <c r="E163" s="40" t="s">
        <v>58</v>
      </c>
      <c r="F163" s="45">
        <f>F164</f>
        <v>4095493</v>
      </c>
      <c r="G163" s="45">
        <f>G164</f>
        <v>0</v>
      </c>
      <c r="H163" s="45">
        <f>H164</f>
        <v>4095493</v>
      </c>
    </row>
    <row r="164" spans="1:8" ht="12.75">
      <c r="A164" s="39" t="s">
        <v>191</v>
      </c>
      <c r="B164" s="10" t="s">
        <v>4</v>
      </c>
      <c r="C164" s="40" t="s">
        <v>37</v>
      </c>
      <c r="D164" s="42" t="s">
        <v>190</v>
      </c>
      <c r="E164" s="40" t="s">
        <v>192</v>
      </c>
      <c r="F164" s="45">
        <v>4095493</v>
      </c>
      <c r="G164" s="45"/>
      <c r="H164" s="34">
        <f>F164+G164</f>
        <v>4095493</v>
      </c>
    </row>
    <row r="165" spans="1:8" ht="25.5">
      <c r="A165" s="39" t="s">
        <v>96</v>
      </c>
      <c r="B165" s="10" t="s">
        <v>4</v>
      </c>
      <c r="C165" s="40" t="s">
        <v>37</v>
      </c>
      <c r="D165" s="42" t="s">
        <v>190</v>
      </c>
      <c r="E165" s="40" t="s">
        <v>62</v>
      </c>
      <c r="F165" s="45">
        <f>F166</f>
        <v>7293955</v>
      </c>
      <c r="G165" s="45">
        <f>G166</f>
        <v>0</v>
      </c>
      <c r="H165" s="45">
        <f>H166</f>
        <v>7293955</v>
      </c>
    </row>
    <row r="166" spans="1:8" ht="25.5">
      <c r="A166" s="39" t="s">
        <v>97</v>
      </c>
      <c r="B166" s="10" t="s">
        <v>4</v>
      </c>
      <c r="C166" s="40" t="s">
        <v>37</v>
      </c>
      <c r="D166" s="42" t="s">
        <v>190</v>
      </c>
      <c r="E166" s="40" t="s">
        <v>64</v>
      </c>
      <c r="F166" s="45">
        <f>7226955+67000</f>
        <v>7293955</v>
      </c>
      <c r="G166" s="45"/>
      <c r="H166" s="34">
        <f>F166+G166</f>
        <v>7293955</v>
      </c>
    </row>
    <row r="167" spans="1:8" ht="12.75">
      <c r="A167" s="39" t="s">
        <v>66</v>
      </c>
      <c r="B167" s="10" t="s">
        <v>4</v>
      </c>
      <c r="C167" s="40" t="s">
        <v>37</v>
      </c>
      <c r="D167" s="42" t="s">
        <v>190</v>
      </c>
      <c r="E167" s="40" t="s">
        <v>67</v>
      </c>
      <c r="F167" s="45">
        <f>F168</f>
        <v>4500</v>
      </c>
      <c r="G167" s="45">
        <f>G168</f>
        <v>0</v>
      </c>
      <c r="H167" s="45">
        <f>H168</f>
        <v>4500</v>
      </c>
    </row>
    <row r="168" spans="1:8" ht="12.75">
      <c r="A168" s="39" t="s">
        <v>101</v>
      </c>
      <c r="B168" s="10" t="s">
        <v>4</v>
      </c>
      <c r="C168" s="40" t="s">
        <v>37</v>
      </c>
      <c r="D168" s="42" t="s">
        <v>190</v>
      </c>
      <c r="E168" s="40" t="s">
        <v>102</v>
      </c>
      <c r="F168" s="45">
        <v>4500</v>
      </c>
      <c r="G168" s="45"/>
      <c r="H168" s="34">
        <f>F168+G168</f>
        <v>4500</v>
      </c>
    </row>
    <row r="169" spans="1:8" ht="25.5">
      <c r="A169" s="46" t="s">
        <v>193</v>
      </c>
      <c r="B169" s="10" t="s">
        <v>4</v>
      </c>
      <c r="C169" s="47" t="s">
        <v>194</v>
      </c>
      <c r="D169" s="42" t="s">
        <v>195</v>
      </c>
      <c r="E169" s="40"/>
      <c r="F169" s="45">
        <f>F170</f>
        <v>869500</v>
      </c>
      <c r="G169" s="45">
        <f aca="true" t="shared" si="17" ref="G169:H171">G170</f>
        <v>0</v>
      </c>
      <c r="H169" s="45">
        <f t="shared" si="17"/>
        <v>869500</v>
      </c>
    </row>
    <row r="170" spans="1:8" ht="25.5">
      <c r="A170" s="48" t="s">
        <v>196</v>
      </c>
      <c r="B170" s="10" t="s">
        <v>4</v>
      </c>
      <c r="C170" s="47" t="s">
        <v>194</v>
      </c>
      <c r="D170" s="42" t="s">
        <v>197</v>
      </c>
      <c r="E170" s="40"/>
      <c r="F170" s="45">
        <f>F171</f>
        <v>869500</v>
      </c>
      <c r="G170" s="45">
        <f t="shared" si="17"/>
        <v>0</v>
      </c>
      <c r="H170" s="45">
        <f t="shared" si="17"/>
        <v>869500</v>
      </c>
    </row>
    <row r="171" spans="1:8" ht="25.5">
      <c r="A171" s="39" t="s">
        <v>96</v>
      </c>
      <c r="B171" s="10" t="s">
        <v>4</v>
      </c>
      <c r="C171" s="40" t="s">
        <v>37</v>
      </c>
      <c r="D171" s="42" t="s">
        <v>197</v>
      </c>
      <c r="E171" s="40" t="s">
        <v>62</v>
      </c>
      <c r="F171" s="45">
        <f>F172</f>
        <v>869500</v>
      </c>
      <c r="G171" s="45">
        <f t="shared" si="17"/>
        <v>0</v>
      </c>
      <c r="H171" s="45">
        <f t="shared" si="17"/>
        <v>869500</v>
      </c>
    </row>
    <row r="172" spans="1:8" ht="25.5">
      <c r="A172" s="39" t="s">
        <v>97</v>
      </c>
      <c r="B172" s="10" t="s">
        <v>4</v>
      </c>
      <c r="C172" s="40" t="s">
        <v>37</v>
      </c>
      <c r="D172" s="42" t="s">
        <v>197</v>
      </c>
      <c r="E172" s="40" t="s">
        <v>64</v>
      </c>
      <c r="F172" s="45">
        <v>869500</v>
      </c>
      <c r="G172" s="45"/>
      <c r="H172" s="34">
        <f>F172+G172</f>
        <v>869500</v>
      </c>
    </row>
    <row r="173" spans="1:8" ht="31.5">
      <c r="A173" s="44" t="s">
        <v>198</v>
      </c>
      <c r="B173" s="10"/>
      <c r="C173" s="10"/>
      <c r="D173" s="40"/>
      <c r="E173" s="10"/>
      <c r="F173" s="22">
        <f>F174</f>
        <v>4076132</v>
      </c>
      <c r="G173" s="22">
        <f aca="true" t="shared" si="18" ref="G173:H175">G174</f>
        <v>0</v>
      </c>
      <c r="H173" s="22">
        <f t="shared" si="18"/>
        <v>4076132</v>
      </c>
    </row>
    <row r="174" spans="1:8" ht="12.75">
      <c r="A174" s="19" t="s">
        <v>182</v>
      </c>
      <c r="B174" s="25" t="s">
        <v>4</v>
      </c>
      <c r="C174" s="25" t="s">
        <v>183</v>
      </c>
      <c r="D174" s="29"/>
      <c r="E174" s="25"/>
      <c r="F174" s="21">
        <f>F175</f>
        <v>4076132</v>
      </c>
      <c r="G174" s="21">
        <f t="shared" si="18"/>
        <v>0</v>
      </c>
      <c r="H174" s="21">
        <f t="shared" si="18"/>
        <v>4076132</v>
      </c>
    </row>
    <row r="175" spans="1:8" ht="12.75">
      <c r="A175" s="9" t="s">
        <v>83</v>
      </c>
      <c r="B175" s="10" t="s">
        <v>4</v>
      </c>
      <c r="C175" s="10" t="s">
        <v>37</v>
      </c>
      <c r="D175" s="29"/>
      <c r="E175" s="10"/>
      <c r="F175" s="21">
        <f>F176</f>
        <v>4076132</v>
      </c>
      <c r="G175" s="21">
        <f t="shared" si="18"/>
        <v>0</v>
      </c>
      <c r="H175" s="21">
        <f t="shared" si="18"/>
        <v>4076132</v>
      </c>
    </row>
    <row r="176" spans="1:8" ht="25.5">
      <c r="A176" s="18" t="s">
        <v>184</v>
      </c>
      <c r="B176" s="10" t="s">
        <v>4</v>
      </c>
      <c r="C176" s="10" t="s">
        <v>37</v>
      </c>
      <c r="D176" s="17" t="s">
        <v>185</v>
      </c>
      <c r="E176" s="16"/>
      <c r="F176" s="45">
        <f>F177+F185</f>
        <v>4076132</v>
      </c>
      <c r="G176" s="45">
        <f>G177+G185</f>
        <v>0</v>
      </c>
      <c r="H176" s="45">
        <f>H177+H185</f>
        <v>4076132</v>
      </c>
    </row>
    <row r="177" spans="1:8" ht="12.75">
      <c r="A177" s="18" t="s">
        <v>186</v>
      </c>
      <c r="B177" s="10" t="s">
        <v>4</v>
      </c>
      <c r="C177" s="17" t="s">
        <v>187</v>
      </c>
      <c r="D177" s="17" t="s">
        <v>188</v>
      </c>
      <c r="E177" s="17"/>
      <c r="F177" s="45">
        <f>F178</f>
        <v>4029132</v>
      </c>
      <c r="G177" s="45">
        <f>G178</f>
        <v>0</v>
      </c>
      <c r="H177" s="45">
        <f>H178</f>
        <v>4029132</v>
      </c>
    </row>
    <row r="178" spans="1:8" ht="25.5">
      <c r="A178" s="18" t="s">
        <v>189</v>
      </c>
      <c r="B178" s="10" t="s">
        <v>4</v>
      </c>
      <c r="C178" s="40" t="s">
        <v>37</v>
      </c>
      <c r="D178" s="42" t="s">
        <v>190</v>
      </c>
      <c r="E178" s="40" t="s">
        <v>113</v>
      </c>
      <c r="F178" s="45">
        <f>F179+F181+F183</f>
        <v>4029132</v>
      </c>
      <c r="G178" s="45">
        <f>G179+G181+G183</f>
        <v>0</v>
      </c>
      <c r="H178" s="45">
        <f>H179+H181+H183</f>
        <v>4029132</v>
      </c>
    </row>
    <row r="179" spans="1:8" ht="51">
      <c r="A179" s="39" t="s">
        <v>94</v>
      </c>
      <c r="B179" s="10" t="s">
        <v>4</v>
      </c>
      <c r="C179" s="40" t="s">
        <v>37</v>
      </c>
      <c r="D179" s="42" t="s">
        <v>190</v>
      </c>
      <c r="E179" s="40" t="s">
        <v>58</v>
      </c>
      <c r="F179" s="45">
        <f>F180</f>
        <v>2301240</v>
      </c>
      <c r="G179" s="45">
        <f>G180</f>
        <v>0</v>
      </c>
      <c r="H179" s="45">
        <f>H180</f>
        <v>2301240</v>
      </c>
    </row>
    <row r="180" spans="1:8" ht="12.75">
      <c r="A180" s="39" t="s">
        <v>191</v>
      </c>
      <c r="B180" s="10" t="s">
        <v>4</v>
      </c>
      <c r="C180" s="40" t="s">
        <v>37</v>
      </c>
      <c r="D180" s="42" t="s">
        <v>190</v>
      </c>
      <c r="E180" s="40" t="s">
        <v>192</v>
      </c>
      <c r="F180" s="45">
        <v>2301240</v>
      </c>
      <c r="G180" s="45"/>
      <c r="H180" s="34">
        <f>F180+G180</f>
        <v>2301240</v>
      </c>
    </row>
    <row r="181" spans="1:8" ht="25.5">
      <c r="A181" s="39" t="s">
        <v>96</v>
      </c>
      <c r="B181" s="10" t="s">
        <v>4</v>
      </c>
      <c r="C181" s="40" t="s">
        <v>37</v>
      </c>
      <c r="D181" s="42" t="s">
        <v>190</v>
      </c>
      <c r="E181" s="40" t="s">
        <v>62</v>
      </c>
      <c r="F181" s="45">
        <f>F182</f>
        <v>1725692</v>
      </c>
      <c r="G181" s="45">
        <f>G182</f>
        <v>0</v>
      </c>
      <c r="H181" s="45">
        <f>H182</f>
        <v>1725692</v>
      </c>
    </row>
    <row r="182" spans="1:8" ht="25.5">
      <c r="A182" s="39" t="s">
        <v>97</v>
      </c>
      <c r="B182" s="10" t="s">
        <v>4</v>
      </c>
      <c r="C182" s="40" t="s">
        <v>37</v>
      </c>
      <c r="D182" s="42" t="s">
        <v>190</v>
      </c>
      <c r="E182" s="40" t="s">
        <v>64</v>
      </c>
      <c r="F182" s="45">
        <v>1725692</v>
      </c>
      <c r="G182" s="45"/>
      <c r="H182" s="34">
        <f>F182+G182</f>
        <v>1725692</v>
      </c>
    </row>
    <row r="183" spans="1:8" ht="12.75">
      <c r="A183" s="39" t="s">
        <v>66</v>
      </c>
      <c r="B183" s="10" t="s">
        <v>4</v>
      </c>
      <c r="C183" s="40" t="s">
        <v>37</v>
      </c>
      <c r="D183" s="42" t="s">
        <v>190</v>
      </c>
      <c r="E183" s="40" t="s">
        <v>67</v>
      </c>
      <c r="F183" s="45">
        <f>F184</f>
        <v>2200</v>
      </c>
      <c r="G183" s="45">
        <f>G184</f>
        <v>0</v>
      </c>
      <c r="H183" s="45">
        <f>H184</f>
        <v>2200</v>
      </c>
    </row>
    <row r="184" spans="1:8" ht="12.75">
      <c r="A184" s="39" t="s">
        <v>101</v>
      </c>
      <c r="B184" s="10" t="s">
        <v>4</v>
      </c>
      <c r="C184" s="40" t="s">
        <v>37</v>
      </c>
      <c r="D184" s="42" t="s">
        <v>190</v>
      </c>
      <c r="E184" s="40" t="s">
        <v>102</v>
      </c>
      <c r="F184" s="45">
        <v>2200</v>
      </c>
      <c r="G184" s="45"/>
      <c r="H184" s="34">
        <f>F184+G184</f>
        <v>2200</v>
      </c>
    </row>
    <row r="185" spans="1:8" ht="25.5">
      <c r="A185" s="46" t="s">
        <v>193</v>
      </c>
      <c r="B185" s="10" t="s">
        <v>4</v>
      </c>
      <c r="C185" s="47" t="s">
        <v>194</v>
      </c>
      <c r="D185" s="42" t="s">
        <v>195</v>
      </c>
      <c r="E185" s="40"/>
      <c r="F185" s="45">
        <f>F186</f>
        <v>47000</v>
      </c>
      <c r="G185" s="45">
        <f aca="true" t="shared" si="19" ref="G185:H187">G186</f>
        <v>0</v>
      </c>
      <c r="H185" s="45">
        <f t="shared" si="19"/>
        <v>47000</v>
      </c>
    </row>
    <row r="186" spans="1:8" ht="25.5">
      <c r="A186" s="48" t="s">
        <v>196</v>
      </c>
      <c r="B186" s="10" t="s">
        <v>4</v>
      </c>
      <c r="C186" s="47" t="s">
        <v>194</v>
      </c>
      <c r="D186" s="42" t="s">
        <v>197</v>
      </c>
      <c r="E186" s="40"/>
      <c r="F186" s="45">
        <f>F187</f>
        <v>47000</v>
      </c>
      <c r="G186" s="45">
        <f t="shared" si="19"/>
        <v>0</v>
      </c>
      <c r="H186" s="45">
        <f t="shared" si="19"/>
        <v>47000</v>
      </c>
    </row>
    <row r="187" spans="1:8" ht="25.5">
      <c r="A187" s="39" t="s">
        <v>96</v>
      </c>
      <c r="B187" s="10" t="s">
        <v>4</v>
      </c>
      <c r="C187" s="40" t="s">
        <v>37</v>
      </c>
      <c r="D187" s="42" t="s">
        <v>197</v>
      </c>
      <c r="E187" s="40" t="s">
        <v>62</v>
      </c>
      <c r="F187" s="45">
        <f>F188</f>
        <v>47000</v>
      </c>
      <c r="G187" s="45">
        <f t="shared" si="19"/>
        <v>0</v>
      </c>
      <c r="H187" s="45">
        <f t="shared" si="19"/>
        <v>47000</v>
      </c>
    </row>
    <row r="188" spans="1:8" ht="25.5">
      <c r="A188" s="39" t="s">
        <v>97</v>
      </c>
      <c r="B188" s="10" t="s">
        <v>4</v>
      </c>
      <c r="C188" s="40" t="s">
        <v>37</v>
      </c>
      <c r="D188" s="42" t="s">
        <v>197</v>
      </c>
      <c r="E188" s="40" t="s">
        <v>64</v>
      </c>
      <c r="F188" s="45">
        <v>47000</v>
      </c>
      <c r="G188" s="45"/>
      <c r="H188" s="34">
        <f>F188+G188</f>
        <v>47000</v>
      </c>
    </row>
    <row r="189" spans="1:8" ht="12.75">
      <c r="A189" s="86" t="s">
        <v>285</v>
      </c>
      <c r="B189" s="87"/>
      <c r="C189" s="88"/>
      <c r="D189" s="87"/>
      <c r="E189" s="87"/>
      <c r="F189" s="89">
        <f>F173+F155+F6</f>
        <v>118717605.77</v>
      </c>
      <c r="G189" s="89">
        <f>G173+G155+G6</f>
        <v>0</v>
      </c>
      <c r="H189" s="89">
        <f>H173+H155+H6</f>
        <v>118717605.77</v>
      </c>
    </row>
  </sheetData>
  <sheetProtection/>
  <mergeCells count="2">
    <mergeCell ref="A2:F2"/>
    <mergeCell ref="F1:H1"/>
  </mergeCells>
  <hyperlinks>
    <hyperlink ref="A79" r:id="rId1" display="consultantplus://offline/ref=9A781B02A2AF90F3533343F570A75D8404BE4E59EDEFCF56BE7CC7CB72BE48C968A5B499F6013CA9B59FD3q9QAK"/>
    <hyperlink ref="A80" r:id="rId2" display="consultantplus://offline/ref=9A781B02A2AF90F3533343F570A75D8404BE4E59EDEFCF56BE7CC7CB72BE48C968A5B499F6013CA9B79DD6q9Q9K"/>
  </hyperlinks>
  <printOptions/>
  <pageMargins left="0.5511811023622047" right="0.35433070866141736" top="0.35433070866141736" bottom="0.35433070866141736" header="0" footer="0"/>
  <pageSetup fitToHeight="0" fitToWidth="1" horizontalDpi="600" verticalDpi="600" orientation="portrait" paperSize="9" scale="70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72.125" style="0" customWidth="1"/>
    <col min="2" max="2" width="22.125" style="0" customWidth="1"/>
    <col min="3" max="3" width="14.625" style="0" customWidth="1"/>
    <col min="4" max="4" width="16.25390625" style="0" customWidth="1"/>
  </cols>
  <sheetData>
    <row r="1" spans="1:3" ht="12.75">
      <c r="A1" s="94" t="s">
        <v>244</v>
      </c>
      <c r="B1" s="94"/>
      <c r="C1" s="94"/>
    </row>
    <row r="2" spans="1:3" ht="12.75">
      <c r="A2" s="93" t="s">
        <v>243</v>
      </c>
      <c r="B2" s="93"/>
      <c r="C2" s="93"/>
    </row>
    <row r="3" spans="1:3" ht="38.25">
      <c r="A3" s="70" t="s">
        <v>246</v>
      </c>
      <c r="B3" s="71" t="s">
        <v>245</v>
      </c>
      <c r="C3" s="72">
        <v>10</v>
      </c>
    </row>
    <row r="4" spans="1:3" ht="25.5">
      <c r="A4" s="70" t="s">
        <v>264</v>
      </c>
      <c r="B4" s="71" t="s">
        <v>247</v>
      </c>
      <c r="C4" s="72">
        <v>20000</v>
      </c>
    </row>
    <row r="5" spans="1:3" ht="25.5">
      <c r="A5" s="70" t="s">
        <v>265</v>
      </c>
      <c r="B5" s="71" t="s">
        <v>248</v>
      </c>
      <c r="C5" s="72">
        <v>100</v>
      </c>
    </row>
    <row r="6" spans="1:3" ht="25.5">
      <c r="A6" s="70" t="s">
        <v>266</v>
      </c>
      <c r="B6" s="71" t="s">
        <v>249</v>
      </c>
      <c r="C6" s="72">
        <v>650.64</v>
      </c>
    </row>
    <row r="7" spans="1:3" ht="25.5">
      <c r="A7" s="70" t="s">
        <v>267</v>
      </c>
      <c r="B7" s="71" t="s">
        <v>253</v>
      </c>
      <c r="C7" s="72">
        <v>20895.93</v>
      </c>
    </row>
    <row r="8" spans="1:3" ht="38.25">
      <c r="A8" s="70" t="s">
        <v>268</v>
      </c>
      <c r="B8" s="71" t="s">
        <v>250</v>
      </c>
      <c r="C8" s="72">
        <v>238.32</v>
      </c>
    </row>
    <row r="9" spans="1:3" ht="38.25">
      <c r="A9" s="70" t="s">
        <v>268</v>
      </c>
      <c r="B9" s="71" t="s">
        <v>251</v>
      </c>
      <c r="C9" s="72">
        <v>544.5</v>
      </c>
    </row>
    <row r="10" spans="1:3" ht="38.25">
      <c r="A10" s="70" t="s">
        <v>269</v>
      </c>
      <c r="B10" s="71" t="s">
        <v>252</v>
      </c>
      <c r="C10" s="72">
        <v>0.01</v>
      </c>
    </row>
    <row r="11" spans="1:3" ht="15.75" customHeight="1">
      <c r="A11" s="70" t="s">
        <v>203</v>
      </c>
      <c r="B11" s="71" t="s">
        <v>254</v>
      </c>
      <c r="C11" s="72">
        <v>200000</v>
      </c>
    </row>
    <row r="12" spans="1:3" ht="15.75" customHeight="1">
      <c r="A12" s="70" t="s">
        <v>270</v>
      </c>
      <c r="B12" s="71" t="s">
        <v>255</v>
      </c>
      <c r="C12" s="72">
        <v>1099.69</v>
      </c>
    </row>
    <row r="13" spans="1:3" ht="25.5">
      <c r="A13" s="70" t="s">
        <v>271</v>
      </c>
      <c r="B13" s="71" t="s">
        <v>256</v>
      </c>
      <c r="C13" s="72">
        <v>12886.63</v>
      </c>
    </row>
    <row r="14" spans="1:3" ht="51">
      <c r="A14" s="70" t="s">
        <v>272</v>
      </c>
      <c r="B14" s="71" t="s">
        <v>257</v>
      </c>
      <c r="C14" s="72">
        <v>1658.21</v>
      </c>
    </row>
    <row r="15" spans="1:3" ht="51">
      <c r="A15" s="70" t="s">
        <v>273</v>
      </c>
      <c r="B15" s="71" t="s">
        <v>258</v>
      </c>
      <c r="C15" s="72">
        <f>1807185.04+67000</f>
        <v>1874185.04</v>
      </c>
    </row>
    <row r="16" spans="1:3" ht="51">
      <c r="A16" s="70" t="s">
        <v>273</v>
      </c>
      <c r="B16" s="71" t="s">
        <v>259</v>
      </c>
      <c r="C16" s="72">
        <v>41208.2</v>
      </c>
    </row>
    <row r="17" spans="1:3" ht="51">
      <c r="A17" s="70" t="s">
        <v>274</v>
      </c>
      <c r="B17" s="71" t="s">
        <v>260</v>
      </c>
      <c r="C17" s="72">
        <v>15000</v>
      </c>
    </row>
    <row r="18" spans="1:3" ht="25.5" customHeight="1">
      <c r="A18" s="70" t="s">
        <v>201</v>
      </c>
      <c r="B18" s="71" t="s">
        <v>261</v>
      </c>
      <c r="C18" s="72">
        <v>1200000</v>
      </c>
    </row>
    <row r="19" spans="1:3" ht="12.75">
      <c r="A19" s="70" t="s">
        <v>202</v>
      </c>
      <c r="B19" s="71" t="s">
        <v>262</v>
      </c>
      <c r="C19" s="72">
        <v>78522.83</v>
      </c>
    </row>
    <row r="20" spans="1:3" ht="12.75">
      <c r="A20" s="64" t="s">
        <v>204</v>
      </c>
      <c r="B20" s="64"/>
      <c r="C20" s="73">
        <f>SUM(C3:C19)</f>
        <v>3467000.0000000005</v>
      </c>
    </row>
    <row r="21" spans="1:3" ht="12.75">
      <c r="A21" s="74"/>
      <c r="B21" s="74"/>
      <c r="C21" s="75"/>
    </row>
    <row r="22" ht="12.75">
      <c r="C22" s="69"/>
    </row>
    <row r="23" spans="1:3" ht="12.75">
      <c r="A23" s="93" t="s">
        <v>263</v>
      </c>
      <c r="B23" s="93"/>
      <c r="C23" s="93"/>
    </row>
    <row r="24" spans="1:3" ht="12.75">
      <c r="A24" s="78" t="s">
        <v>276</v>
      </c>
      <c r="B24" s="71" t="s">
        <v>275</v>
      </c>
      <c r="C24" s="72">
        <v>-1500000</v>
      </c>
    </row>
    <row r="25" spans="1:3" ht="12.75">
      <c r="A25" s="78" t="s">
        <v>222</v>
      </c>
      <c r="B25" s="79" t="s">
        <v>277</v>
      </c>
      <c r="C25" s="72">
        <f>-600000-1462122</f>
        <v>-2062122</v>
      </c>
    </row>
    <row r="26" spans="1:3" ht="12.75">
      <c r="A26" s="78" t="s">
        <v>276</v>
      </c>
      <c r="B26" s="79" t="s">
        <v>278</v>
      </c>
      <c r="C26" s="72">
        <v>-600000</v>
      </c>
    </row>
    <row r="27" spans="1:3" ht="12.75">
      <c r="A27" s="78" t="s">
        <v>276</v>
      </c>
      <c r="B27" s="79" t="s">
        <v>279</v>
      </c>
      <c r="C27" s="72">
        <v>2062122</v>
      </c>
    </row>
    <row r="28" spans="1:3" ht="12.75">
      <c r="A28" s="77" t="s">
        <v>280</v>
      </c>
      <c r="B28" s="79" t="s">
        <v>281</v>
      </c>
      <c r="C28" s="72">
        <v>-1500000</v>
      </c>
    </row>
    <row r="29" spans="1:3" ht="12.75">
      <c r="A29" s="64" t="s">
        <v>204</v>
      </c>
      <c r="B29" s="76"/>
      <c r="C29" s="73">
        <f>SUM(C24:C28)</f>
        <v>-3600000</v>
      </c>
    </row>
    <row r="31" spans="1:3" ht="12.75">
      <c r="A31" t="s">
        <v>282</v>
      </c>
      <c r="B31" s="81">
        <v>244226</v>
      </c>
      <c r="C31" s="80">
        <v>67000</v>
      </c>
    </row>
  </sheetData>
  <sheetProtection/>
  <mergeCells count="3">
    <mergeCell ref="A2:C2"/>
    <mergeCell ref="A23:C23"/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Годунова Н.Е.</dc:creator>
  <cp:keywords/>
  <dc:description/>
  <cp:lastModifiedBy>Годунова</cp:lastModifiedBy>
  <cp:lastPrinted>2014-12-23T14:00:10Z</cp:lastPrinted>
  <dcterms:created xsi:type="dcterms:W3CDTF">2009-09-30T05:23:49Z</dcterms:created>
  <dcterms:modified xsi:type="dcterms:W3CDTF">2014-12-23T14:00:12Z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