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480" windowHeight="867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D7" i="3"/>
  <c r="J11" i="4"/>
  <c r="K11"/>
  <c r="L11"/>
  <c r="M11"/>
  <c r="N11"/>
  <c r="O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P8"/>
  <c r="P9"/>
  <c r="P10"/>
  <c r="P11"/>
  <c r="I7" i="3" s="1"/>
  <c r="Q12" i="1"/>
  <c r="O8" l="1"/>
  <c r="O9"/>
  <c r="O10"/>
  <c r="P12"/>
  <c r="N11"/>
  <c r="O11" s="1"/>
  <c r="V8"/>
  <c r="R10"/>
  <c r="I9" i="4" s="1"/>
  <c r="Q9" s="1"/>
  <c r="R11" i="1"/>
  <c r="I10" i="4" s="1"/>
  <c r="Q10" s="1"/>
  <c r="R9" i="1"/>
  <c r="I8" i="4" s="1"/>
  <c r="Q8" s="1"/>
  <c r="V11" i="1" l="1"/>
  <c r="V10"/>
  <c r="W11"/>
  <c r="W9"/>
  <c r="Q11" i="4"/>
  <c r="V9" i="1"/>
  <c r="W10"/>
  <c r="N12"/>
  <c r="C7" i="3" s="1"/>
  <c r="R12" i="1"/>
  <c r="S12"/>
  <c r="T12"/>
  <c r="U12"/>
  <c r="V12"/>
  <c r="O12"/>
  <c r="I7" i="4"/>
  <c r="I11" s="1"/>
  <c r="W8" i="1" l="1"/>
  <c r="W12" s="1"/>
  <c r="M7" i="3" l="1"/>
  <c r="N7" s="1"/>
</calcChain>
</file>

<file path=xl/sharedStrings.xml><?xml version="1.0" encoding="utf-8"?>
<sst xmlns="http://schemas.openxmlformats.org/spreadsheetml/2006/main" count="198" uniqueCount="88">
  <si>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</si>
  <si>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</si>
  <si>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</si>
  <si>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</si>
  <si>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</si>
  <si>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</si>
  <si>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</si>
  <si>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</si>
  <si>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</si>
  <si>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</si>
  <si>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</si>
  <si>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</si>
  <si>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</si>
  <si>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</si>
  <si>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</si>
  <si>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</si>
  <si>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</si>
  <si>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</si>
  <si>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</si>
  <si>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</si>
  <si>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</si>
  <si>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</si>
  <si>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</si>
  <si>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</si>
  <si>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</si>
  <si>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</si>
  <si>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</si>
  <si>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</si>
  <si>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</si>
  <si>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</si>
  <si>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</si>
  <si>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</si>
  <si>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</si>
  <si>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</si>
  <si>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</si>
  <si>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Итого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</si>
  <si>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</si>
  <si>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</si>
  <si>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</si>
  <si>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</si>
  <si>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</si>
  <si>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</si>
  <si>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</si>
  <si>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</si>
  <si>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</si>
  <si>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</si>
  <si>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</si>
  <si>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</si>
  <si>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</si>
  <si>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</si>
  <si>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</si>
  <si>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</si>
  <si>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</si>
  <si>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</si>
  <si>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</si>
  <si>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</si>
  <si>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</si>
  <si>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</si>
  <si>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</si>
  <si>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</si>
  <si>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</si>
  <si>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</si>
  <si>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</si>
  <si>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</si>
  <si>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</si>
  <si>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</si>
  <si>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</si>
  <si>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</si>
  <si>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</si>
  <si>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</si>
  <si>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</si>
  <si>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</si>
  <si>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</si>
  <si>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</si>
  <si>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Кременки</t>
  </si>
  <si>
    <t>улица</t>
  </si>
  <si>
    <t>кирпич</t>
  </si>
  <si>
    <t>ж/б панели</t>
  </si>
  <si>
    <t>Дашковой</t>
  </si>
  <si>
    <t>Итого по МО "Город Кременки"</t>
  </si>
  <si>
    <t xml:space="preserve"> М.Жукова</t>
  </si>
  <si>
    <t>Лесная</t>
  </si>
  <si>
    <t>Перечень многоквартирных домов ГП "Город Кременки", которые подлежат капитальному ремонту в 2015-2016 г.</t>
  </si>
  <si>
    <t>Реестр многоквартирных домов ГП "Город Кременки", включенных в перечень многоквартирных домов, которые подлежат капитальному ремонту в 2015-2016 г., с указанием услуг и (или) работ по капитальному ремонту многоквартирных домов, а также стоимости таких услуг и (или) работ</t>
  </si>
  <si>
    <t>12.2016</t>
  </si>
  <si>
    <t>Приложение № 1
от 21.10.2015 г  № 116-п</t>
  </si>
  <si>
    <t>Приложение № 2
 от 21.10.2015 г  № 116-п</t>
  </si>
  <si>
    <t>Приложение № 3
от 21.10.2015 г  № 116-п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</si>
</sst>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1" fontId="11" fillId="0" borderId="1" xfId="0" applyNumberFormat="1" applyFont="1" applyBorder="1" applyAlignment="1">
      <alignment horizontal="center" vertical="center"/>
    </xf>
    <xf numFmtId="4" fontId="11" fillId="0" borderId="10" xfId="8" applyNumberFormat="1" applyFont="1" applyBorder="1" applyAlignment="1">
      <alignment horizontal="right" vertical="center"/>
    </xf>
    <xf numFmtId="4" fontId="12" fillId="0" borderId="10" xfId="8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12" fillId="0" borderId="10" xfId="8" applyNumberFormat="1" applyFont="1" applyBorder="1" applyAlignment="1">
      <alignment horizontal="right" vertical="center"/>
    </xf>
    <xf numFmtId="3" fontId="11" fillId="0" borderId="10" xfId="8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11" xfId="8" applyNumberFormat="1" applyFont="1" applyBorder="1" applyAlignment="1">
      <alignment horizontal="right" vertical="center"/>
    </xf>
    <xf numFmtId="4" fontId="12" fillId="0" borderId="12" xfId="8" applyNumberFormat="1" applyFont="1" applyBorder="1" applyAlignment="1">
      <alignment horizontal="right" vertical="center"/>
    </xf>
    <xf numFmtId="4" fontId="11" fillId="0" borderId="13" xfId="8" applyNumberFormat="1" applyFont="1" applyBorder="1" applyAlignment="1">
      <alignment horizontal="right" vertical="center"/>
    </xf>
    <xf numFmtId="0" fontId="15" fillId="0" borderId="0" xfId="0" applyFont="1"/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center" vertical="center"/>
    </xf>
    <xf numFmtId="4" fontId="16" fillId="0" borderId="1" xfId="8" applyNumberFormat="1" applyFont="1" applyFill="1" applyBorder="1" applyAlignment="1">
      <alignment horizontal="right" vertical="center"/>
    </xf>
    <xf numFmtId="14" fontId="16" fillId="0" borderId="1" xfId="8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19" fillId="0" borderId="0" xfId="0" applyFont="1" applyAlignment="1">
      <alignment horizontal="right" vertical="top" wrapText="1"/>
    </xf>
    <xf numFmtId="0" fontId="18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Y13"/>
  <sheetViews>
    <sheetView view="pageBreakPreview" topLeftCell="M1" zoomScaleSheetLayoutView="100" workbookViewId="0">
      <selection activeCell="O1" sqref="O1:Y1"/>
    </sheetView>
  </sheetViews>
  <sheetFormatPr defaultRowHeight="15.75"/>
  <cols>
    <col min="1" max="1" width="3.5703125" style="29" customWidth="1"/>
    <col min="2" max="2" width="10.85546875" style="29" customWidth="1"/>
    <col min="3" max="3" width="14" style="29" customWidth="1"/>
    <col min="4" max="4" width="9" style="29" customWidth="1"/>
    <col min="5" max="5" width="16" style="29" customWidth="1"/>
    <col min="6" max="6" width="4.5703125" style="29" customWidth="1"/>
    <col min="7" max="8" width="3.42578125" style="29" customWidth="1"/>
    <col min="9" max="9" width="6.42578125" style="29" customWidth="1"/>
    <col min="10" max="10" width="5.42578125" style="29" customWidth="1"/>
    <col min="11" max="11" width="12.85546875" style="29" customWidth="1"/>
    <col min="12" max="13" width="4.42578125" style="29" customWidth="1"/>
    <col min="14" max="14" width="15" style="29" customWidth="1"/>
    <col min="15" max="15" width="12.85546875" style="29" bestFit="1" customWidth="1"/>
    <col min="16" max="16" width="10.28515625" style="29" customWidth="1"/>
    <col min="17" max="17" width="9.28515625" style="29" customWidth="1"/>
    <col min="18" max="18" width="14.28515625" style="29" bestFit="1" customWidth="1"/>
    <col min="19" max="19" width="10.5703125" style="29" bestFit="1" customWidth="1"/>
    <col min="20" max="20" width="9.28515625" style="29" customWidth="1"/>
    <col min="21" max="21" width="6.7109375" style="29" customWidth="1"/>
    <col min="22" max="22" width="14.28515625" style="29" customWidth="1"/>
    <col min="23" max="23" width="11.140625" style="29" customWidth="1"/>
    <col min="24" max="24" width="11.7109375" style="29" customWidth="1"/>
    <col min="25" max="25" width="9.85546875" style="29" customWidth="1"/>
    <col min="26" max="16384" width="9.140625" style="29"/>
  </cols>
  <sheetData>
    <row r="1" spans="1:25" ht="88.5" customHeight="1">
      <c r="O1" s="58" t="s">
        <v>85</v>
      </c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2.5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30" customHeight="1">
      <c r="A3" s="60" t="s">
        <v>24</v>
      </c>
      <c r="B3" s="50" t="s">
        <v>63</v>
      </c>
      <c r="C3" s="50"/>
      <c r="D3" s="50"/>
      <c r="E3" s="50"/>
      <c r="F3" s="50"/>
      <c r="G3" s="50"/>
      <c r="H3" s="50"/>
      <c r="I3" s="63" t="s">
        <v>23</v>
      </c>
      <c r="J3" s="64"/>
      <c r="K3" s="65" t="s">
        <v>22</v>
      </c>
      <c r="L3" s="65" t="s">
        <v>21</v>
      </c>
      <c r="M3" s="65" t="s">
        <v>20</v>
      </c>
      <c r="N3" s="51" t="s">
        <v>19</v>
      </c>
      <c r="O3" s="54" t="s">
        <v>18</v>
      </c>
      <c r="P3" s="56"/>
      <c r="Q3" s="51" t="s">
        <v>17</v>
      </c>
      <c r="R3" s="54" t="s">
        <v>16</v>
      </c>
      <c r="S3" s="55"/>
      <c r="T3" s="55"/>
      <c r="U3" s="55"/>
      <c r="V3" s="56"/>
      <c r="W3" s="51" t="s">
        <v>15</v>
      </c>
      <c r="X3" s="51" t="s">
        <v>14</v>
      </c>
      <c r="Y3" s="51" t="s">
        <v>13</v>
      </c>
    </row>
    <row r="4" spans="1:25" ht="15" customHeight="1">
      <c r="A4" s="61"/>
      <c r="B4" s="51" t="s">
        <v>36</v>
      </c>
      <c r="C4" s="51" t="s">
        <v>62</v>
      </c>
      <c r="D4" s="51" t="s">
        <v>60</v>
      </c>
      <c r="E4" s="51" t="s">
        <v>37</v>
      </c>
      <c r="F4" s="51" t="s">
        <v>38</v>
      </c>
      <c r="G4" s="51" t="s">
        <v>39</v>
      </c>
      <c r="H4" s="51" t="s">
        <v>40</v>
      </c>
      <c r="I4" s="51" t="s">
        <v>12</v>
      </c>
      <c r="J4" s="51" t="s">
        <v>11</v>
      </c>
      <c r="K4" s="66"/>
      <c r="L4" s="66"/>
      <c r="M4" s="66"/>
      <c r="N4" s="52"/>
      <c r="O4" s="51" t="s">
        <v>9</v>
      </c>
      <c r="P4" s="51" t="s">
        <v>10</v>
      </c>
      <c r="Q4" s="52"/>
      <c r="R4" s="51" t="s">
        <v>9</v>
      </c>
      <c r="S4" s="54" t="s">
        <v>8</v>
      </c>
      <c r="T4" s="55"/>
      <c r="U4" s="55"/>
      <c r="V4" s="56"/>
      <c r="W4" s="52"/>
      <c r="X4" s="52"/>
      <c r="Y4" s="52"/>
    </row>
    <row r="5" spans="1:25" ht="137.25" customHeight="1">
      <c r="A5" s="61"/>
      <c r="B5" s="52"/>
      <c r="C5" s="52"/>
      <c r="D5" s="52"/>
      <c r="E5" s="52"/>
      <c r="F5" s="52"/>
      <c r="G5" s="52"/>
      <c r="H5" s="52"/>
      <c r="I5" s="52"/>
      <c r="J5" s="52"/>
      <c r="K5" s="66"/>
      <c r="L5" s="66"/>
      <c r="M5" s="66"/>
      <c r="N5" s="53"/>
      <c r="O5" s="53"/>
      <c r="P5" s="53"/>
      <c r="Q5" s="53"/>
      <c r="R5" s="53"/>
      <c r="S5" s="30" t="s">
        <v>72</v>
      </c>
      <c r="T5" s="30" t="s">
        <v>7</v>
      </c>
      <c r="U5" s="30" t="s">
        <v>6</v>
      </c>
      <c r="V5" s="30" t="s">
        <v>5</v>
      </c>
      <c r="W5" s="53"/>
      <c r="X5" s="53"/>
      <c r="Y5" s="52"/>
    </row>
    <row r="6" spans="1:25">
      <c r="A6" s="62"/>
      <c r="B6" s="53"/>
      <c r="C6" s="53"/>
      <c r="D6" s="53"/>
      <c r="E6" s="53"/>
      <c r="F6" s="53"/>
      <c r="G6" s="53"/>
      <c r="H6" s="53"/>
      <c r="I6" s="53"/>
      <c r="J6" s="53"/>
      <c r="K6" s="67"/>
      <c r="L6" s="67"/>
      <c r="M6" s="67"/>
      <c r="N6" s="23" t="s">
        <v>4</v>
      </c>
      <c r="O6" s="23" t="s">
        <v>4</v>
      </c>
      <c r="P6" s="23" t="s">
        <v>4</v>
      </c>
      <c r="Q6" s="23" t="s">
        <v>3</v>
      </c>
      <c r="R6" s="23" t="s">
        <v>2</v>
      </c>
      <c r="S6" s="23" t="s">
        <v>2</v>
      </c>
      <c r="T6" s="23" t="s">
        <v>2</v>
      </c>
      <c r="U6" s="23" t="s">
        <v>2</v>
      </c>
      <c r="V6" s="23" t="s">
        <v>2</v>
      </c>
      <c r="W6" s="23" t="s">
        <v>1</v>
      </c>
      <c r="X6" s="23" t="s">
        <v>1</v>
      </c>
      <c r="Y6" s="53"/>
    </row>
    <row r="7" spans="1: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</row>
    <row r="8" spans="1:25" ht="18.75">
      <c r="A8" s="23">
        <v>1</v>
      </c>
      <c r="B8" s="48" t="s">
        <v>73</v>
      </c>
      <c r="C8" s="46" t="s">
        <v>74</v>
      </c>
      <c r="D8" s="46" t="s">
        <v>75</v>
      </c>
      <c r="E8" s="47" t="s">
        <v>78</v>
      </c>
      <c r="F8" s="23">
        <v>1</v>
      </c>
      <c r="G8" s="23"/>
      <c r="H8" s="33"/>
      <c r="I8" s="34">
        <v>1985</v>
      </c>
      <c r="J8" s="31"/>
      <c r="K8" s="31" t="s">
        <v>77</v>
      </c>
      <c r="L8" s="31">
        <v>9</v>
      </c>
      <c r="M8" s="31">
        <v>4</v>
      </c>
      <c r="N8" s="35">
        <v>7762.4</v>
      </c>
      <c r="O8" s="36">
        <f t="shared" ref="O8:O11" si="0">N8</f>
        <v>7762.4</v>
      </c>
      <c r="P8" s="35">
        <v>7675.9</v>
      </c>
      <c r="Q8" s="37">
        <v>368</v>
      </c>
      <c r="R8" s="25">
        <v>6000000</v>
      </c>
      <c r="S8" s="31">
        <v>0</v>
      </c>
      <c r="T8" s="31">
        <v>0</v>
      </c>
      <c r="U8" s="31">
        <v>0</v>
      </c>
      <c r="V8" s="25">
        <f t="shared" ref="V8:V11" si="1">R8</f>
        <v>6000000</v>
      </c>
      <c r="W8" s="38">
        <f t="shared" ref="W8" si="2">R8/O8</f>
        <v>772.95681747913022</v>
      </c>
      <c r="X8" s="39">
        <v>10572</v>
      </c>
      <c r="Y8" s="40" t="s">
        <v>84</v>
      </c>
    </row>
    <row r="9" spans="1:25" ht="18.75">
      <c r="A9" s="23">
        <v>2</v>
      </c>
      <c r="B9" s="48" t="s">
        <v>73</v>
      </c>
      <c r="C9" s="46" t="s">
        <v>74</v>
      </c>
      <c r="D9" s="46" t="s">
        <v>75</v>
      </c>
      <c r="E9" s="46" t="s">
        <v>80</v>
      </c>
      <c r="F9" s="24">
        <v>7</v>
      </c>
      <c r="G9" s="44"/>
      <c r="H9" s="44"/>
      <c r="I9" s="34">
        <v>1988</v>
      </c>
      <c r="J9" s="44"/>
      <c r="K9" s="31" t="s">
        <v>77</v>
      </c>
      <c r="L9" s="42">
        <v>9</v>
      </c>
      <c r="M9" s="45">
        <v>3</v>
      </c>
      <c r="N9" s="35">
        <v>5713.1999999999989</v>
      </c>
      <c r="O9" s="36">
        <f t="shared" si="0"/>
        <v>5713.1999999999989</v>
      </c>
      <c r="P9" s="35">
        <v>5662.6999999999989</v>
      </c>
      <c r="Q9" s="43">
        <v>296</v>
      </c>
      <c r="R9" s="25">
        <f>1500000*M9</f>
        <v>4500000</v>
      </c>
      <c r="S9" s="31">
        <v>0</v>
      </c>
      <c r="T9" s="31">
        <v>0</v>
      </c>
      <c r="U9" s="31">
        <v>0</v>
      </c>
      <c r="V9" s="25">
        <f t="shared" si="1"/>
        <v>4500000</v>
      </c>
      <c r="W9" s="38">
        <f t="shared" ref="W9:W11" si="3">R9/O9</f>
        <v>787.64965343415258</v>
      </c>
      <c r="X9" s="39">
        <v>10572</v>
      </c>
      <c r="Y9" s="40" t="s">
        <v>84</v>
      </c>
    </row>
    <row r="10" spans="1:25" ht="18.75">
      <c r="A10" s="23">
        <v>3</v>
      </c>
      <c r="B10" s="48" t="s">
        <v>73</v>
      </c>
      <c r="C10" s="46" t="s">
        <v>74</v>
      </c>
      <c r="D10" s="46" t="s">
        <v>75</v>
      </c>
      <c r="E10" s="47" t="s">
        <v>80</v>
      </c>
      <c r="F10" s="23">
        <v>9</v>
      </c>
      <c r="G10" s="44"/>
      <c r="H10" s="44"/>
      <c r="I10" s="34">
        <v>1987</v>
      </c>
      <c r="J10" s="44"/>
      <c r="K10" s="31" t="s">
        <v>77</v>
      </c>
      <c r="L10" s="42">
        <v>9</v>
      </c>
      <c r="M10" s="45">
        <v>3</v>
      </c>
      <c r="N10" s="35">
        <v>5748.5999999999995</v>
      </c>
      <c r="O10" s="36">
        <f t="shared" si="0"/>
        <v>5748.5999999999995</v>
      </c>
      <c r="P10" s="35">
        <v>5748.5999999999995</v>
      </c>
      <c r="Q10" s="43">
        <v>261</v>
      </c>
      <c r="R10" s="25">
        <f t="shared" ref="R10:R11" si="4">1500000*M10</f>
        <v>4500000</v>
      </c>
      <c r="S10" s="31">
        <v>0</v>
      </c>
      <c r="T10" s="31">
        <v>0</v>
      </c>
      <c r="U10" s="31">
        <v>0</v>
      </c>
      <c r="V10" s="25">
        <f t="shared" si="1"/>
        <v>4500000</v>
      </c>
      <c r="W10" s="38">
        <f t="shared" si="3"/>
        <v>782.79929026197692</v>
      </c>
      <c r="X10" s="39">
        <v>10572</v>
      </c>
      <c r="Y10" s="40" t="s">
        <v>84</v>
      </c>
    </row>
    <row r="11" spans="1:25" ht="18.75">
      <c r="A11" s="23">
        <v>4</v>
      </c>
      <c r="B11" s="48" t="s">
        <v>73</v>
      </c>
      <c r="C11" s="46" t="s">
        <v>74</v>
      </c>
      <c r="D11" s="46" t="s">
        <v>75</v>
      </c>
      <c r="E11" s="46" t="s">
        <v>81</v>
      </c>
      <c r="F11" s="24">
        <v>9</v>
      </c>
      <c r="G11" s="23"/>
      <c r="H11" s="33"/>
      <c r="I11" s="34">
        <v>1990</v>
      </c>
      <c r="J11" s="31"/>
      <c r="K11" s="49" t="s">
        <v>76</v>
      </c>
      <c r="L11" s="42">
        <v>9</v>
      </c>
      <c r="M11" s="31">
        <v>1</v>
      </c>
      <c r="N11" s="35">
        <f>5748.7-3.2-0.1</f>
        <v>5745.4</v>
      </c>
      <c r="O11" s="36">
        <f t="shared" si="0"/>
        <v>5745.4</v>
      </c>
      <c r="P11" s="35">
        <v>5508.7</v>
      </c>
      <c r="Q11" s="37">
        <v>305</v>
      </c>
      <c r="R11" s="25">
        <f t="shared" si="4"/>
        <v>1500000</v>
      </c>
      <c r="S11" s="31">
        <v>0</v>
      </c>
      <c r="T11" s="31">
        <v>0</v>
      </c>
      <c r="U11" s="31">
        <v>0</v>
      </c>
      <c r="V11" s="25">
        <f t="shared" si="1"/>
        <v>1500000</v>
      </c>
      <c r="W11" s="38">
        <f t="shared" si="3"/>
        <v>261.07842795975915</v>
      </c>
      <c r="X11" s="39">
        <v>10572</v>
      </c>
      <c r="Y11" s="40" t="s">
        <v>84</v>
      </c>
    </row>
    <row r="12" spans="1:25">
      <c r="A12" s="68" t="s">
        <v>35</v>
      </c>
      <c r="B12" s="69"/>
      <c r="C12" s="69"/>
      <c r="D12" s="69"/>
      <c r="E12" s="69"/>
      <c r="F12" s="69"/>
      <c r="G12" s="69"/>
      <c r="H12" s="70"/>
      <c r="I12" s="31" t="s">
        <v>0</v>
      </c>
      <c r="J12" s="31" t="s">
        <v>0</v>
      </c>
      <c r="K12" s="31" t="s">
        <v>0</v>
      </c>
      <c r="L12" s="31" t="s">
        <v>0</v>
      </c>
      <c r="M12" s="31" t="s">
        <v>0</v>
      </c>
      <c r="N12" s="25">
        <f t="shared" ref="N12:W12" si="5">SUM(N8:N11)</f>
        <v>24969.599999999999</v>
      </c>
      <c r="O12" s="25">
        <f t="shared" si="5"/>
        <v>24969.599999999999</v>
      </c>
      <c r="P12" s="25">
        <f t="shared" si="5"/>
        <v>24595.899999999998</v>
      </c>
      <c r="Q12" s="25">
        <f t="shared" si="5"/>
        <v>1230</v>
      </c>
      <c r="R12" s="25">
        <f t="shared" si="5"/>
        <v>16500000</v>
      </c>
      <c r="S12" s="25">
        <f t="shared" si="5"/>
        <v>0</v>
      </c>
      <c r="T12" s="25">
        <f t="shared" si="5"/>
        <v>0</v>
      </c>
      <c r="U12" s="25">
        <f t="shared" si="5"/>
        <v>0</v>
      </c>
      <c r="V12" s="25">
        <f t="shared" si="5"/>
        <v>16500000</v>
      </c>
      <c r="W12" s="25">
        <f t="shared" si="5"/>
        <v>2604.4841891350188</v>
      </c>
      <c r="X12" s="31" t="s">
        <v>0</v>
      </c>
      <c r="Y12" s="31" t="s">
        <v>0</v>
      </c>
    </row>
    <row r="13" spans="1:25">
      <c r="A13" s="57" t="s">
        <v>64</v>
      </c>
      <c r="B13" s="57"/>
      <c r="C13" s="57"/>
      <c r="D13" s="57"/>
      <c r="E13" s="57"/>
      <c r="F13" s="57"/>
      <c r="G13" s="57"/>
      <c r="H13" s="57"/>
      <c r="I13" s="57"/>
      <c r="J13" s="57"/>
    </row>
  </sheetData>
  <mergeCells count="30">
    <mergeCell ref="A13:J13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A12:H12"/>
    <mergeCell ref="Y3:Y6"/>
    <mergeCell ref="B3:H3"/>
    <mergeCell ref="H4:H6"/>
    <mergeCell ref="G4:G6"/>
    <mergeCell ref="Q3:Q5"/>
    <mergeCell ref="R3:V3"/>
    <mergeCell ref="F4:F6"/>
    <mergeCell ref="E4:E6"/>
    <mergeCell ref="D4:D6"/>
    <mergeCell ref="C4:C6"/>
    <mergeCell ref="I4:I6"/>
    <mergeCell ref="J4:J6"/>
    <mergeCell ref="O4:O5"/>
    <mergeCell ref="P4:P5"/>
    <mergeCell ref="R4:R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R12"/>
  <sheetViews>
    <sheetView view="pageBreakPreview" topLeftCell="T1" zoomScaleSheetLayoutView="100" workbookViewId="0">
      <selection activeCell="AB1" sqref="AB1:AR1"/>
    </sheetView>
  </sheetViews>
  <sheetFormatPr defaultRowHeight="15"/>
  <cols>
    <col min="1" max="1" width="3.5703125" customWidth="1"/>
    <col min="2" max="2" width="10.85546875" style="9" customWidth="1"/>
    <col min="3" max="3" width="11.7109375" customWidth="1"/>
    <col min="4" max="4" width="9" customWidth="1"/>
    <col min="5" max="5" width="14.5703125" customWidth="1"/>
    <col min="6" max="8" width="4.5703125" customWidth="1"/>
    <col min="9" max="9" width="14.5703125" customWidth="1"/>
    <col min="10" max="13" width="11.7109375" bestFit="1" customWidth="1"/>
    <col min="14" max="14" width="4.7109375" bestFit="1" customWidth="1"/>
    <col min="15" max="16" width="5.7109375" bestFit="1" customWidth="1"/>
    <col min="17" max="17" width="12.7109375" bestFit="1" customWidth="1"/>
    <col min="18" max="18" width="7" bestFit="1" customWidth="1"/>
    <col min="19" max="19" width="6.5703125" customWidth="1"/>
    <col min="20" max="20" width="5" bestFit="1" customWidth="1"/>
    <col min="21" max="24" width="5" customWidth="1"/>
    <col min="25" max="25" width="6.28515625" customWidth="1"/>
    <col min="26" max="32" width="5" customWidth="1"/>
    <col min="33" max="39" width="4.7109375" bestFit="1" customWidth="1"/>
    <col min="40" max="40" width="6" customWidth="1"/>
    <col min="41" max="42" width="4.7109375" bestFit="1" customWidth="1"/>
    <col min="43" max="43" width="10.42578125" customWidth="1"/>
    <col min="44" max="44" width="13.42578125" customWidth="1"/>
  </cols>
  <sheetData>
    <row r="1" spans="1:44" ht="92.25" customHeight="1">
      <c r="AB1" s="58" t="s">
        <v>86</v>
      </c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59.25" customHeight="1">
      <c r="A2" s="85" t="s">
        <v>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ht="34.5" customHeight="1">
      <c r="A3" s="71" t="s">
        <v>29</v>
      </c>
      <c r="B3" s="74" t="s">
        <v>63</v>
      </c>
      <c r="C3" s="74"/>
      <c r="D3" s="74"/>
      <c r="E3" s="74"/>
      <c r="F3" s="74"/>
      <c r="G3" s="74"/>
      <c r="H3" s="74"/>
      <c r="I3" s="71" t="s">
        <v>28</v>
      </c>
      <c r="J3" s="75" t="s">
        <v>46</v>
      </c>
      <c r="K3" s="75"/>
      <c r="L3" s="75"/>
      <c r="M3" s="75"/>
      <c r="N3" s="75"/>
      <c r="O3" s="75"/>
      <c r="P3" s="76" t="s">
        <v>52</v>
      </c>
      <c r="Q3" s="76"/>
      <c r="R3" s="76" t="s">
        <v>53</v>
      </c>
      <c r="S3" s="76"/>
      <c r="T3" s="76" t="s">
        <v>54</v>
      </c>
      <c r="U3" s="76"/>
      <c r="V3" s="76" t="s">
        <v>55</v>
      </c>
      <c r="W3" s="76"/>
      <c r="X3" s="80" t="s">
        <v>65</v>
      </c>
      <c r="Y3" s="76" t="s">
        <v>56</v>
      </c>
      <c r="Z3" s="76"/>
      <c r="AA3" s="76" t="s">
        <v>57</v>
      </c>
      <c r="AB3" s="76"/>
      <c r="AC3" s="76" t="s">
        <v>66</v>
      </c>
      <c r="AD3" s="76"/>
      <c r="AE3" s="76" t="s">
        <v>67</v>
      </c>
      <c r="AF3" s="76"/>
      <c r="AG3" s="77" t="s">
        <v>58</v>
      </c>
      <c r="AH3" s="78"/>
      <c r="AI3" s="78"/>
      <c r="AJ3" s="78"/>
      <c r="AK3" s="78"/>
      <c r="AL3" s="78"/>
      <c r="AM3" s="78"/>
      <c r="AN3" s="78"/>
      <c r="AO3" s="78"/>
      <c r="AP3" s="79"/>
      <c r="AQ3" s="76" t="s">
        <v>68</v>
      </c>
      <c r="AR3" s="76" t="s">
        <v>69</v>
      </c>
    </row>
    <row r="4" spans="1:44" ht="144" customHeight="1">
      <c r="A4" s="72"/>
      <c r="B4" s="86" t="s">
        <v>36</v>
      </c>
      <c r="C4" s="86" t="s">
        <v>62</v>
      </c>
      <c r="D4" s="86" t="s">
        <v>60</v>
      </c>
      <c r="E4" s="86" t="s">
        <v>37</v>
      </c>
      <c r="F4" s="86" t="s">
        <v>38</v>
      </c>
      <c r="G4" s="86" t="s">
        <v>39</v>
      </c>
      <c r="H4" s="86" t="s">
        <v>40</v>
      </c>
      <c r="I4" s="72"/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59</v>
      </c>
      <c r="P4" s="76"/>
      <c r="Q4" s="76"/>
      <c r="R4" s="76"/>
      <c r="S4" s="76"/>
      <c r="T4" s="76"/>
      <c r="U4" s="76"/>
      <c r="V4" s="76"/>
      <c r="W4" s="76"/>
      <c r="X4" s="81"/>
      <c r="Y4" s="76"/>
      <c r="Z4" s="76"/>
      <c r="AA4" s="76"/>
      <c r="AB4" s="76"/>
      <c r="AC4" s="76"/>
      <c r="AD4" s="76"/>
      <c r="AE4" s="76"/>
      <c r="AF4" s="76"/>
      <c r="AG4" s="76" t="s">
        <v>41</v>
      </c>
      <c r="AH4" s="76"/>
      <c r="AI4" s="76" t="s">
        <v>42</v>
      </c>
      <c r="AJ4" s="76"/>
      <c r="AK4" s="76" t="s">
        <v>43</v>
      </c>
      <c r="AL4" s="76"/>
      <c r="AM4" s="76" t="s">
        <v>44</v>
      </c>
      <c r="AN4" s="76"/>
      <c r="AO4" s="76" t="s">
        <v>45</v>
      </c>
      <c r="AP4" s="76"/>
      <c r="AQ4" s="76"/>
      <c r="AR4" s="76"/>
    </row>
    <row r="5" spans="1:44">
      <c r="A5" s="73"/>
      <c r="B5" s="87"/>
      <c r="C5" s="87"/>
      <c r="D5" s="87"/>
      <c r="E5" s="87"/>
      <c r="F5" s="87"/>
      <c r="G5" s="87"/>
      <c r="H5" s="87"/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  <c r="P5" s="5" t="s">
        <v>27</v>
      </c>
      <c r="Q5" s="5" t="s">
        <v>2</v>
      </c>
      <c r="R5" s="5" t="s">
        <v>26</v>
      </c>
      <c r="S5" s="5" t="s">
        <v>2</v>
      </c>
      <c r="T5" s="5" t="s">
        <v>26</v>
      </c>
      <c r="U5" s="5" t="s">
        <v>2</v>
      </c>
      <c r="V5" s="5" t="s">
        <v>26</v>
      </c>
      <c r="W5" s="5" t="s">
        <v>2</v>
      </c>
      <c r="X5" s="10" t="s">
        <v>2</v>
      </c>
      <c r="Y5" s="5" t="s">
        <v>25</v>
      </c>
      <c r="Z5" s="5" t="s">
        <v>2</v>
      </c>
      <c r="AA5" s="5" t="s">
        <v>26</v>
      </c>
      <c r="AB5" s="5" t="s">
        <v>2</v>
      </c>
      <c r="AC5" s="5" t="s">
        <v>26</v>
      </c>
      <c r="AD5" s="5" t="s">
        <v>2</v>
      </c>
      <c r="AE5" s="5" t="s">
        <v>27</v>
      </c>
      <c r="AF5" s="5" t="s">
        <v>2</v>
      </c>
      <c r="AG5" s="5" t="s">
        <v>27</v>
      </c>
      <c r="AH5" s="5" t="s">
        <v>2</v>
      </c>
      <c r="AI5" s="5" t="s">
        <v>27</v>
      </c>
      <c r="AJ5" s="5" t="s">
        <v>2</v>
      </c>
      <c r="AK5" s="5" t="s">
        <v>27</v>
      </c>
      <c r="AL5" s="5" t="s">
        <v>2</v>
      </c>
      <c r="AM5" s="5" t="s">
        <v>27</v>
      </c>
      <c r="AN5" s="5" t="s">
        <v>2</v>
      </c>
      <c r="AO5" s="5" t="s">
        <v>27</v>
      </c>
      <c r="AP5" s="5" t="s">
        <v>2</v>
      </c>
      <c r="AQ5" s="5" t="s">
        <v>2</v>
      </c>
      <c r="AR5" s="5" t="s">
        <v>2</v>
      </c>
    </row>
    <row r="6" spans="1:44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  <c r="AF6" s="3">
        <v>32</v>
      </c>
      <c r="AG6" s="3">
        <v>33</v>
      </c>
      <c r="AH6" s="3">
        <v>34</v>
      </c>
      <c r="AI6" s="3">
        <v>35</v>
      </c>
      <c r="AJ6" s="3">
        <v>36</v>
      </c>
      <c r="AK6" s="3">
        <v>37</v>
      </c>
      <c r="AL6" s="3">
        <v>38</v>
      </c>
      <c r="AM6" s="3">
        <v>39</v>
      </c>
      <c r="AN6" s="3">
        <v>40</v>
      </c>
      <c r="AO6" s="3">
        <v>41</v>
      </c>
      <c r="AP6" s="3">
        <v>42</v>
      </c>
      <c r="AQ6" s="3">
        <v>43</v>
      </c>
      <c r="AR6" s="3">
        <v>44</v>
      </c>
    </row>
    <row r="7" spans="1:44" ht="15.75">
      <c r="A7" s="12">
        <v>3</v>
      </c>
      <c r="B7" s="14" t="s">
        <v>73</v>
      </c>
      <c r="C7" s="32" t="s">
        <v>74</v>
      </c>
      <c r="D7" s="32" t="s">
        <v>75</v>
      </c>
      <c r="E7" s="41" t="s">
        <v>78</v>
      </c>
      <c r="F7" s="12">
        <v>1</v>
      </c>
      <c r="G7" s="12"/>
      <c r="H7" s="1"/>
      <c r="I7" s="16">
        <f t="shared" ref="I7" si="0">J7+K7+L7+M7+Q7+S7</f>
        <v>6000000</v>
      </c>
      <c r="J7" s="3"/>
      <c r="K7" s="3"/>
      <c r="L7" s="3"/>
      <c r="M7" s="3"/>
      <c r="N7" s="3"/>
      <c r="O7" s="3"/>
      <c r="P7" s="15">
        <v>4</v>
      </c>
      <c r="Q7" s="16">
        <v>6000000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8"/>
    </row>
    <row r="8" spans="1:44" ht="15.75">
      <c r="A8" s="18">
        <v>10</v>
      </c>
      <c r="B8" s="14" t="s">
        <v>73</v>
      </c>
      <c r="C8" s="32" t="s">
        <v>74</v>
      </c>
      <c r="D8" s="32" t="s">
        <v>75</v>
      </c>
      <c r="E8" s="32" t="s">
        <v>80</v>
      </c>
      <c r="F8" s="24">
        <v>7</v>
      </c>
      <c r="G8" s="18"/>
      <c r="H8" s="1"/>
      <c r="I8" s="16">
        <f>'перечень МКД'!R9</f>
        <v>4500000</v>
      </c>
      <c r="J8" s="16"/>
      <c r="K8" s="16"/>
      <c r="L8" s="16"/>
      <c r="M8" s="16"/>
      <c r="N8" s="16"/>
      <c r="O8" s="16"/>
      <c r="P8" s="22">
        <f>'перечень МКД'!M9</f>
        <v>3</v>
      </c>
      <c r="Q8" s="16">
        <f t="shared" ref="Q8:Q10" si="1">I8</f>
        <v>4500000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6"/>
      <c r="AG8" s="3"/>
      <c r="AH8" s="28"/>
      <c r="AI8" s="16"/>
      <c r="AJ8" s="16"/>
      <c r="AK8" s="16"/>
      <c r="AL8" s="16"/>
      <c r="AM8" s="16"/>
      <c r="AN8" s="16"/>
      <c r="AO8" s="26"/>
      <c r="AP8" s="3"/>
      <c r="AQ8" s="3"/>
      <c r="AR8" s="8"/>
    </row>
    <row r="9" spans="1:44" ht="15.75">
      <c r="A9" s="18">
        <v>11</v>
      </c>
      <c r="B9" s="14" t="s">
        <v>73</v>
      </c>
      <c r="C9" s="32" t="s">
        <v>74</v>
      </c>
      <c r="D9" s="32" t="s">
        <v>75</v>
      </c>
      <c r="E9" s="41" t="s">
        <v>80</v>
      </c>
      <c r="F9" s="23">
        <v>9</v>
      </c>
      <c r="G9" s="18"/>
      <c r="H9" s="1"/>
      <c r="I9" s="16">
        <f>'перечень МКД'!R10</f>
        <v>4500000</v>
      </c>
      <c r="J9" s="16"/>
      <c r="K9" s="16"/>
      <c r="L9" s="16"/>
      <c r="M9" s="16"/>
      <c r="N9" s="16"/>
      <c r="O9" s="16"/>
      <c r="P9" s="22">
        <f>'перечень МКД'!M10</f>
        <v>3</v>
      </c>
      <c r="Q9" s="16">
        <f t="shared" si="1"/>
        <v>4500000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26"/>
      <c r="AG9" s="3"/>
      <c r="AH9" s="28"/>
      <c r="AI9" s="16"/>
      <c r="AJ9" s="16"/>
      <c r="AK9" s="16"/>
      <c r="AL9" s="16"/>
      <c r="AM9" s="16"/>
      <c r="AN9" s="16"/>
      <c r="AO9" s="26"/>
      <c r="AP9" s="3"/>
      <c r="AQ9" s="3"/>
      <c r="AR9" s="8"/>
    </row>
    <row r="10" spans="1:44" ht="15.75">
      <c r="A10" s="18">
        <v>13</v>
      </c>
      <c r="B10" s="14" t="s">
        <v>73</v>
      </c>
      <c r="C10" s="32" t="s">
        <v>74</v>
      </c>
      <c r="D10" s="32" t="s">
        <v>75</v>
      </c>
      <c r="E10" s="32" t="s">
        <v>81</v>
      </c>
      <c r="F10" s="24">
        <v>9</v>
      </c>
      <c r="G10" s="18"/>
      <c r="H10" s="1"/>
      <c r="I10" s="16">
        <f>'перечень МКД'!R11</f>
        <v>1500000</v>
      </c>
      <c r="J10" s="16"/>
      <c r="K10" s="16"/>
      <c r="L10" s="16"/>
      <c r="M10" s="16"/>
      <c r="N10" s="16"/>
      <c r="O10" s="16"/>
      <c r="P10" s="22">
        <f>'перечень МКД'!M11</f>
        <v>1</v>
      </c>
      <c r="Q10" s="16">
        <f t="shared" si="1"/>
        <v>1500000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6"/>
      <c r="AG10" s="3"/>
      <c r="AH10" s="28"/>
      <c r="AI10" s="16"/>
      <c r="AJ10" s="16"/>
      <c r="AK10" s="16"/>
      <c r="AL10" s="16"/>
      <c r="AM10" s="16"/>
      <c r="AN10" s="16"/>
      <c r="AO10" s="26"/>
      <c r="AP10" s="3"/>
      <c r="AQ10" s="3"/>
      <c r="AR10" s="8"/>
    </row>
    <row r="11" spans="1:44">
      <c r="A11" s="84" t="s">
        <v>35</v>
      </c>
      <c r="B11" s="84"/>
      <c r="C11" s="84"/>
      <c r="D11" s="84"/>
      <c r="E11" s="84"/>
      <c r="F11" s="84"/>
      <c r="G11" s="84"/>
      <c r="H11" s="84"/>
      <c r="I11" s="17">
        <f t="shared" ref="I11:AR11" si="2">SUM(I7:I10)</f>
        <v>16500000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21">
        <f t="shared" si="2"/>
        <v>11</v>
      </c>
      <c r="Q11" s="17">
        <f t="shared" si="2"/>
        <v>16500000</v>
      </c>
      <c r="R11" s="17">
        <f t="shared" si="2"/>
        <v>0</v>
      </c>
      <c r="S11" s="17">
        <f t="shared" si="2"/>
        <v>0</v>
      </c>
      <c r="T11" s="17">
        <f t="shared" si="2"/>
        <v>0</v>
      </c>
      <c r="U11" s="17">
        <f t="shared" si="2"/>
        <v>0</v>
      </c>
      <c r="V11" s="17">
        <f t="shared" si="2"/>
        <v>0</v>
      </c>
      <c r="W11" s="17">
        <f t="shared" si="2"/>
        <v>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27">
        <f t="shared" si="2"/>
        <v>0</v>
      </c>
      <c r="AH11" s="17">
        <f t="shared" si="2"/>
        <v>0</v>
      </c>
      <c r="AI11" s="17">
        <f t="shared" si="2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27">
        <f t="shared" si="2"/>
        <v>0</v>
      </c>
      <c r="AQ11" s="27">
        <f t="shared" si="2"/>
        <v>0</v>
      </c>
      <c r="AR11" s="27">
        <f t="shared" si="2"/>
        <v>0</v>
      </c>
    </row>
    <row r="12" spans="1:44">
      <c r="A12" s="82" t="s">
        <v>64</v>
      </c>
      <c r="B12" s="82"/>
      <c r="C12" s="82"/>
      <c r="D12" s="82"/>
      <c r="E12" s="82"/>
      <c r="F12" s="82"/>
      <c r="G12" s="82"/>
      <c r="H12" s="82"/>
      <c r="I12" s="82"/>
      <c r="J12" s="83"/>
    </row>
  </sheetData>
  <mergeCells count="32">
    <mergeCell ref="A12:J12"/>
    <mergeCell ref="A11:H11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R3:S4"/>
    <mergeCell ref="T3:U4"/>
    <mergeCell ref="V3:W4"/>
    <mergeCell ref="AB1:AR1"/>
    <mergeCell ref="AG3:AP3"/>
    <mergeCell ref="AQ3:AQ4"/>
    <mergeCell ref="AK4:AL4"/>
    <mergeCell ref="AM4:AN4"/>
    <mergeCell ref="AO4:AP4"/>
    <mergeCell ref="X3:X4"/>
    <mergeCell ref="A3:A5"/>
    <mergeCell ref="B3:H3"/>
    <mergeCell ref="I3:I4"/>
    <mergeCell ref="J3:O3"/>
    <mergeCell ref="P3:Q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N8"/>
  <sheetViews>
    <sheetView tabSelected="1" view="pageBreakPreview" topLeftCell="B1" zoomScale="115" zoomScaleNormal="115" zoomScaleSheetLayoutView="115" workbookViewId="0">
      <selection activeCell="F1" sqref="F1:N1"/>
    </sheetView>
  </sheetViews>
  <sheetFormatPr defaultRowHeight="15"/>
  <cols>
    <col min="1" max="1" width="4.140625" customWidth="1"/>
    <col min="2" max="2" width="22.140625" customWidth="1"/>
    <col min="3" max="3" width="9.28515625" customWidth="1"/>
    <col min="4" max="4" width="18.5703125" customWidth="1"/>
    <col min="5" max="12" width="9.85546875" customWidth="1"/>
    <col min="13" max="14" width="11" bestFit="1" customWidth="1"/>
  </cols>
  <sheetData>
    <row r="1" spans="1:14" ht="74.25" customHeight="1">
      <c r="A1" s="7"/>
      <c r="F1" s="88" t="s">
        <v>87</v>
      </c>
      <c r="G1" s="88"/>
      <c r="H1" s="88"/>
      <c r="I1" s="88"/>
      <c r="J1" s="88"/>
      <c r="K1" s="88"/>
      <c r="L1" s="88"/>
      <c r="M1" s="88"/>
      <c r="N1" s="88"/>
    </row>
    <row r="2" spans="1:14" ht="4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62.25" customHeight="1">
      <c r="A3" s="71" t="s">
        <v>24</v>
      </c>
      <c r="B3" s="75" t="s">
        <v>71</v>
      </c>
      <c r="C3" s="90" t="s">
        <v>70</v>
      </c>
      <c r="D3" s="90" t="s">
        <v>17</v>
      </c>
      <c r="E3" s="75" t="s">
        <v>34</v>
      </c>
      <c r="F3" s="75"/>
      <c r="G3" s="75"/>
      <c r="H3" s="75"/>
      <c r="I3" s="75"/>
      <c r="J3" s="75" t="s">
        <v>16</v>
      </c>
      <c r="K3" s="75"/>
      <c r="L3" s="75"/>
      <c r="M3" s="75"/>
      <c r="N3" s="75"/>
    </row>
    <row r="4" spans="1:14">
      <c r="A4" s="72"/>
      <c r="B4" s="75"/>
      <c r="C4" s="90"/>
      <c r="D4" s="90"/>
      <c r="E4" s="4" t="s">
        <v>33</v>
      </c>
      <c r="F4" s="4" t="s">
        <v>32</v>
      </c>
      <c r="G4" s="4" t="s">
        <v>31</v>
      </c>
      <c r="H4" s="4" t="s">
        <v>30</v>
      </c>
      <c r="I4" s="4" t="s">
        <v>9</v>
      </c>
      <c r="J4" s="4" t="s">
        <v>33</v>
      </c>
      <c r="K4" s="4" t="s">
        <v>32</v>
      </c>
      <c r="L4" s="4" t="s">
        <v>31</v>
      </c>
      <c r="M4" s="4" t="s">
        <v>30</v>
      </c>
      <c r="N4" s="4" t="s">
        <v>9</v>
      </c>
    </row>
    <row r="5" spans="1:14">
      <c r="A5" s="73"/>
      <c r="B5" s="75"/>
      <c r="C5" s="6" t="s">
        <v>26</v>
      </c>
      <c r="D5" s="3" t="s">
        <v>3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</row>
    <row r="6" spans="1:14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24.75" customHeight="1">
      <c r="A7" s="2">
        <v>1</v>
      </c>
      <c r="B7" s="2" t="s">
        <v>79</v>
      </c>
      <c r="C7" s="19">
        <f>'перечень МКД'!N12</f>
        <v>24969.599999999999</v>
      </c>
      <c r="D7" s="20">
        <f>'перечень МКД'!Q12</f>
        <v>1230</v>
      </c>
      <c r="E7" s="13">
        <v>0</v>
      </c>
      <c r="F7" s="13">
        <v>0</v>
      </c>
      <c r="G7" s="13">
        <v>0</v>
      </c>
      <c r="H7" s="20">
        <v>4</v>
      </c>
      <c r="I7" s="20">
        <f>H7</f>
        <v>4</v>
      </c>
      <c r="J7" s="16">
        <v>0</v>
      </c>
      <c r="K7" s="16">
        <v>0</v>
      </c>
      <c r="L7" s="16">
        <v>0</v>
      </c>
      <c r="M7" s="16">
        <f>'перечень МКД'!R12</f>
        <v>16500000</v>
      </c>
      <c r="N7" s="16">
        <f>M7+L7+K7+J7</f>
        <v>16500000</v>
      </c>
    </row>
    <row r="8" spans="1:14">
      <c r="A8" s="82" t="s">
        <v>64</v>
      </c>
      <c r="B8" s="82"/>
      <c r="C8" s="82"/>
      <c r="D8" s="82"/>
      <c r="E8" s="82"/>
      <c r="F8" s="82"/>
      <c r="G8" s="82"/>
      <c r="H8" s="82"/>
      <c r="I8" s="82"/>
      <c r="J8" s="82"/>
    </row>
  </sheetData>
  <mergeCells count="9">
    <mergeCell ref="A8:J8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виды ремонта</vt:lpstr>
      <vt:lpstr>показатели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Азаренко А.Н.</cp:lastModifiedBy>
  <cp:lastPrinted>2015-10-21T09:43:57Z</cp:lastPrinted>
  <dcterms:created xsi:type="dcterms:W3CDTF">2014-04-04T11:20:04Z</dcterms:created>
  <dcterms:modified xsi:type="dcterms:W3CDTF">2015-10-22T11:19:56Z</dcterms:modified>
</cp:coreProperties>
</file>