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<sst xmlns="http://schemas.openxmlformats.org/spreadsheetml/2006/main" count="1219" uniqueCount="451">
  <si>
    <t>Наименование</t>
  </si>
  <si>
    <t>изменения</t>
  </si>
  <si>
    <t>(в рублях)</t>
  </si>
  <si>
    <t>КГРБС</t>
  </si>
  <si>
    <t>Раздел, под-раздел</t>
  </si>
  <si>
    <t>Целевая статья</t>
  </si>
  <si>
    <t>Группы и подгруппы видов расходов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</si>
  <si>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</si>
  <si>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</si>
  <si>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</si>
  <si>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</si>
  <si>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</si>
  <si>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</si>
  <si>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</si>
  <si>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Городской Думы ГП "Город Кременки"</t>
  </si>
  <si>
    <t>81 0 00 00000</t>
  </si>
  <si>
    <t>Центральный аппарат</t>
  </si>
  <si>
    <t>81 0 00 00400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</si>
  <si>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</si>
  <si>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</si>
  <si>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</si>
  <si>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</si>
  <si>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</si>
  <si>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</si>
  <si>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</si>
  <si>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</si>
  <si>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</si>
  <si>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</si>
  <si>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Обеспечение деятельности Администрации ГП "Город Кременки"</t>
  </si>
  <si>
    <t>74 0 00 00000</t>
  </si>
  <si>
    <t xml:space="preserve">01 04 </t>
  </si>
  <si>
    <t>74 0 00 00400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</si>
  <si>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</si>
  <si>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</si>
  <si>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</si>
  <si>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</si>
  <si>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</si>
  <si>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74 0 00 00480</t>
  </si>
  <si>
    <t>Резервные фонды</t>
  </si>
  <si>
    <t>01 11</t>
  </si>
  <si>
    <t>"Совершенствование системы управления общественными финансами в Администрации ГП "Город Кременки"</t>
  </si>
  <si>
    <t>51 0 00 00000</t>
  </si>
  <si>
    <t>Основное мероприятие "Управление резерным фондом Администрации ГП "Город Кременки"</t>
  </si>
  <si>
    <t>51 0 01 07060</t>
  </si>
  <si>
    <t>Резервный фонд Администрации ГП "Город Кременки"</t>
  </si>
  <si>
    <t>Резервные средства</t>
  </si>
  <si>
    <t>870</t>
  </si>
  <si>
    <t>Другие общегосударственные вопросы</t>
  </si>
  <si>
    <t>01 13</t>
  </si>
  <si>
    <t>Муниципальная прграмма "Кадровая политика  ГП "Город Кременки"</t>
  </si>
  <si>
    <t>48 0 00 00000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</si>
  <si>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</si>
  <si>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48 0 01 00000</t>
  </si>
  <si>
    <t>Кадровый потенциал учреждений и повышение заинтересованности муниципальных служащих в качестве оказываемых услуг</t>
  </si>
  <si>
    <t>48 0 01 00670</t>
  </si>
  <si>
    <t>Выполнение других обязательств государства</t>
  </si>
  <si>
    <t>74 0 00 00920</t>
  </si>
  <si>
    <t>Социальное обеспечение и иные выплаты населению</t>
  </si>
  <si>
    <t>300</t>
  </si>
  <si>
    <t>Иные выплаты населению</t>
  </si>
  <si>
    <t>360</t>
  </si>
  <si>
    <t>Национальная оборона</t>
  </si>
  <si>
    <t>02 00</t>
  </si>
  <si>
    <t>Мобилизационная и вневойсковая подготовка</t>
  </si>
  <si>
    <t>02 03</t>
  </si>
  <si>
    <t>Непрограммные расходы федеральных органов исполнительной власти</t>
  </si>
  <si>
    <t>0203</t>
  </si>
  <si>
    <t>99 0 00 00000</t>
  </si>
  <si>
    <t>Непрограммные расходы</t>
  </si>
  <si>
    <t>99 9 00 00000</t>
  </si>
  <si>
    <t>Осуществление первичного воинского учета на территориях, где отсутствуют военные комиссариаты</t>
  </si>
  <si>
    <t>99 9  00 51180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</si>
  <si>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</si>
  <si>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</si>
  <si>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</si>
  <si>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</si>
  <si>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Национальная безопасность и правоохранительная деятельность</t>
  </si>
  <si>
    <t>03 00</t>
  </si>
  <si>
    <t>Муниципальная программа  "Безопасность жизнедеятельности на территории городского поселения "Город Кременки""</t>
  </si>
  <si>
    <t>10 0 00 00000</t>
  </si>
  <si>
    <t/>
  </si>
  <si>
    <t>Другие вопросы в области национальной безопасности и правоохранительной деятельности</t>
  </si>
  <si>
    <t>03 14</t>
  </si>
  <si>
    <t>Подпрограмма "Охрана правопорядка"</t>
  </si>
  <si>
    <t>10 2 00 00000</t>
  </si>
  <si>
    <t>Основное мероприятие "Охрана города Кременки"</t>
  </si>
  <si>
    <t>10 2 01 00000</t>
  </si>
  <si>
    <t xml:space="preserve">Реализация мероприятий </t>
  </si>
  <si>
    <t>10 2 01 00660</t>
  </si>
  <si>
    <t>Реализация мероприятий по взаимодействию с муниципальным районом</t>
  </si>
  <si>
    <t>10 0 00 70660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</si>
  <si>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</si>
  <si>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Национальная экономика</t>
  </si>
  <si>
    <t>04 00</t>
  </si>
  <si>
    <t>Дорожное хозяйство (дорожные фонды)</t>
  </si>
  <si>
    <t>04 09</t>
  </si>
  <si>
    <t>Муниципальная программа  «Развитие дорожного хозяйства  ГП «Город Кремёнки»</t>
  </si>
  <si>
    <t>24 0 00 00000</t>
  </si>
  <si>
    <t>Подпрограмма "Совершенствование и развитие сети автомобильных дорог"</t>
  </si>
  <si>
    <t xml:space="preserve"> 24 2 00 00000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</si>
  <si>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</si>
  <si>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24 2 00 00000</t>
  </si>
  <si>
    <t>Основное мероприятие "Содержание и ремонт дорог ГП "Город Кременки"</t>
  </si>
  <si>
    <t>24 2 01 00000</t>
  </si>
  <si>
    <t>Текущий ремонт дорог за счет средств Дорожного фонда</t>
  </si>
  <si>
    <t>24 2 01 07500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</si>
  <si>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</si>
  <si>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Основное мероприятие" Содержание и ремонт дорог ГП "Город Кременки"</t>
  </si>
  <si>
    <t xml:space="preserve"> Материально-техническое обеспечение в области дорожного хозяйства</t>
  </si>
  <si>
    <t>24 2 01 07510</t>
  </si>
  <si>
    <t>Подпрограмма «Повышение безопасности дорожного движения  в  ГП «Город Кремёнки»</t>
  </si>
  <si>
    <t>24 Б 00 00000</t>
  </si>
  <si>
    <t>Основное мероприятие "Работы в области безопасности дорожного жвижения"</t>
  </si>
  <si>
    <t>24 Б 01 00000</t>
  </si>
  <si>
    <t>Развитие системы организации движения транспортных средств и пешеходов и повышение безопасности дорожных условий</t>
  </si>
  <si>
    <t>24 Б 01 07540</t>
  </si>
  <si>
    <t>Другие вопросы в области национальной экономики</t>
  </si>
  <si>
    <t>04 12</t>
  </si>
  <si>
    <t>Муниципальная программа "Управление имущественным комплексом ГП "Город Кременки"</t>
  </si>
  <si>
    <t>38 0 00 00000</t>
  </si>
  <si>
    <t>Подпрограмма  "Территориальное планирование ГП "Город Кременки""</t>
  </si>
  <si>
    <t>38 1 00 00000</t>
  </si>
  <si>
    <t>Основное мероприятие "Формирование системы учета и управления  земель находящихся в собственности ГП "Город Кременки"</t>
  </si>
  <si>
    <t>38 1 01 00000</t>
  </si>
  <si>
    <t>Реализация мероприятий в области земельных отношений</t>
  </si>
  <si>
    <t>38 1 01 76230</t>
  </si>
  <si>
    <t>Жилищно-коммунальное хозяйство</t>
  </si>
  <si>
    <t>05 00</t>
  </si>
  <si>
    <t>Жилищное хозяйство</t>
  </si>
  <si>
    <t>05 01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</si>
  <si>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</si>
  <si>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05 0 00 00000</t>
  </si>
  <si>
    <t>Подпрограмма "Капитальный ремонт муниципального жилого фонда"</t>
  </si>
  <si>
    <t>05 Д 00 00000</t>
  </si>
  <si>
    <t>Основное мероприятие "Взнос в Фонд капитального ремонта по муниципальному имуществу"</t>
  </si>
  <si>
    <t>05 Д 01 00000</t>
  </si>
  <si>
    <t>Обеспечение мероприятий по капитальному ремонту многоквартирных домов</t>
  </si>
  <si>
    <t>05 Д 01 75050</t>
  </si>
  <si>
    <t>Коммунальное хозяйство</t>
  </si>
  <si>
    <t>05 02</t>
  </si>
  <si>
    <t xml:space="preserve">Подпрограмма "Чистая вода в ГП "Город Кременки" </t>
  </si>
  <si>
    <t>05 1 00 00000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</si>
  <si>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</si>
  <si>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05 1 01 00000</t>
  </si>
  <si>
    <t>Мероприятия, направленные на энергосбережение и повышение энергоэффективности в ГП "Город Кременки"</t>
  </si>
  <si>
    <t>05 1 01 71050</t>
  </si>
  <si>
    <t xml:space="preserve">Муниципальная программа "Энергосбережение и повышение энергоэффективности  ГП "Город Кременки" </t>
  </si>
  <si>
    <t>30 0 00 00000</t>
  </si>
  <si>
    <t>Основное мероприятие "Энергосбережение в сфере ЖКХ"</t>
  </si>
  <si>
    <t>30 0 01 00000</t>
  </si>
  <si>
    <t>30 0 01 07910</t>
  </si>
  <si>
    <t>Благоустройство</t>
  </si>
  <si>
    <t xml:space="preserve">003 </t>
  </si>
  <si>
    <t>05 03</t>
  </si>
  <si>
    <t xml:space="preserve">Муниципальная  программа "Благоустройство территории городского поселения  "Город Кременки" </t>
  </si>
  <si>
    <t>80 0 00 00000</t>
  </si>
  <si>
    <t>Основное мероприятие "Содердание территории ГП "Город Кременки"</t>
  </si>
  <si>
    <t>80 0 01 00000</t>
  </si>
  <si>
    <t>Реализация мероприятий в области благоустройства</t>
  </si>
  <si>
    <t>80 0 01 00660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</si>
  <si>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</si>
  <si>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</si>
  <si>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</si>
  <si>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</si>
  <si>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Основное мероприятие "Повышение квалиффикации, укомплектование кадрами муниципальных служащих и другими категориями работников Администрации ГП "Город Кременки"</t>
  </si>
  <si>
    <t>Социальная политика</t>
  </si>
  <si>
    <t>10 00</t>
  </si>
  <si>
    <t>Пенсионное обеспечение</t>
  </si>
  <si>
    <t>10 01</t>
  </si>
  <si>
    <t>Муниципальная  программа "Социальная поддержка граждан городского поселения "Город Кременки"</t>
  </si>
  <si>
    <t>03 0 00 00000</t>
  </si>
  <si>
    <t>Подпрограмма "Развитие мер социальной поддержки отдельных категорий граждан"</t>
  </si>
  <si>
    <t>03 1 00 00000</t>
  </si>
  <si>
    <t>Основное мероприятие "Оказание мер социальной поддрержки муниципальных служащих в связи с выходом на пенсию"</t>
  </si>
  <si>
    <t>03 1 03 00000</t>
  </si>
  <si>
    <t>Организация предоставления дополнительных социальных гарантий отдельным категориям граждан</t>
  </si>
  <si>
    <t>03 1 03 03030</t>
  </si>
  <si>
    <t>Публичные нормативные социальные выплаты гражданам</t>
  </si>
  <si>
    <t>310</t>
  </si>
  <si>
    <t>Социальное обеспечение населения</t>
  </si>
  <si>
    <t>10 03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</si>
  <si>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</si>
  <si>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</si>
  <si>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</si>
  <si>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03 1 01 00980</t>
  </si>
  <si>
    <t>Межбюджетные трансферты</t>
  </si>
  <si>
    <t>500</t>
  </si>
  <si>
    <t>Иные межбюжетные трансферты</t>
  </si>
  <si>
    <t>540</t>
  </si>
  <si>
    <t>Другие вопросы в области социальной политики</t>
  </si>
  <si>
    <t>10 06</t>
  </si>
  <si>
    <t xml:space="preserve">Муниципальная  программа "Социальная поддержка граждан городского поселения "Город Кременки" </t>
  </si>
  <si>
    <t>Основное мероприятие "Поддержка малообеспеченных слоев населения г. Кременки"</t>
  </si>
  <si>
    <t>03 1 02 00000</t>
  </si>
  <si>
    <t>Мероприятия в области социальной политики</t>
  </si>
  <si>
    <t>03 1 02 60030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</si>
  <si>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</si>
  <si>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</si>
  <si>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</si>
  <si>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</si>
  <si>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</si>
  <si>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</si>
  <si>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Физическая культура и спорт</t>
  </si>
  <si>
    <t>11 00</t>
  </si>
  <si>
    <t xml:space="preserve">Физическая культура </t>
  </si>
  <si>
    <t>11 01</t>
  </si>
  <si>
    <t xml:space="preserve">Муниципальная  программа «Развитие физической культуры и спорта городского поселения «Город Кременки» </t>
  </si>
  <si>
    <t>13 0 00 00000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</si>
  <si>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</si>
  <si>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13 0 01 00000</t>
  </si>
  <si>
    <t>Мероприятия в области физической культуры и спорта</t>
  </si>
  <si>
    <t>13 0 01 66010</t>
  </si>
  <si>
    <t>Субсидии автономным учреждениям</t>
  </si>
  <si>
    <t>620</t>
  </si>
  <si>
    <t>Средства массовой информации</t>
  </si>
  <si>
    <t>12 00</t>
  </si>
  <si>
    <t>Периодическая печать и издательства</t>
  </si>
  <si>
    <t>12 02</t>
  </si>
  <si>
    <t>Мероприятия в области средств массовой информации</t>
  </si>
  <si>
    <t xml:space="preserve">12 02 </t>
  </si>
  <si>
    <t>89 0 00 00000</t>
  </si>
  <si>
    <t>Поддержка  средств массовой информации</t>
  </si>
  <si>
    <t>89 0 00 60060</t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</si>
  <si>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</si>
  <si>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</si>
  <si>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</si>
  <si>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</si>
  <si>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</si>
  <si>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74 0 00 00650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</si>
  <si>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</si>
  <si>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</si>
  <si>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</si>
  <si>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</si>
  <si>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</si>
  <si>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</si>
  <si>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</si>
  <si>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Культура</t>
  </si>
  <si>
    <t>08 01</t>
  </si>
  <si>
    <t>Муниципальная  программа «Развитие культуры городского поселения "Город Кременки"</t>
  </si>
  <si>
    <t>11 0 00 00000</t>
  </si>
  <si>
    <t>Подпрограмма "Развитие учреждений культуры"</t>
  </si>
  <si>
    <t xml:space="preserve">08 01 </t>
  </si>
  <si>
    <t>11 1 00 00000</t>
  </si>
  <si>
    <t>Основное мероприятие "Выполнение функций казенных учреждений ГП "Город Кременки"</t>
  </si>
  <si>
    <t>11 1 01 00000</t>
  </si>
  <si>
    <t>Расходы на обеспечение деятельности (оказание услуг) муниципальных учреждений</t>
  </si>
  <si>
    <t>11 1 01 00990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</si>
  <si>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</si>
  <si>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</si>
  <si>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</si>
  <si>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</si>
  <si>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11 2 00 00000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</si>
  <si>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</si>
  <si>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11 2 01 00000</t>
  </si>
  <si>
    <t>Предоставление услуг по проведению мероприятий в сфере культуры</t>
  </si>
  <si>
    <t>11 2 01 05080</t>
  </si>
  <si>
    <t>Муниципальное казенное учреждение культуры "Кременковская библиотека" счет 030032V0220</t>
  </si>
  <si>
    <t>11 2 05 00080</t>
  </si>
  <si>
    <t>Ведомственная структура расходов бюджета МО "Город Кременки" на 2018 год</t>
  </si>
  <si>
    <t>Приложение № 1 к решению Городской Думы Городского поселения "Город Кременки" "О внесении изменения в бюджет МО ГП "Город Кременки" на 2018 год и плановый период 2019 и 2020 годов"</t>
  </si>
  <si>
    <t>МП "Формирование современной городской среды"</t>
  </si>
  <si>
    <t>Телевидение и радиовещание</t>
  </si>
  <si>
    <t>Прогноз доходов по основным источникам</t>
  </si>
  <si>
    <t>Коды бюджетной классификации Российской Федерации</t>
  </si>
  <si>
    <t>Изменения</t>
  </si>
  <si>
    <t>2</t>
  </si>
  <si>
    <t>3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</si>
  <si>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</si>
  <si>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</si>
  <si>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</si>
  <si>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</si>
  <si>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</si>
  <si>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</si>
  <si>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</si>
  <si>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</si>
  <si>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</si>
  <si>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</si>
  <si>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</si>
  <si>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</si>
  <si>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</si>
  <si>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</si>
  <si>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</si>
  <si>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</si>
  <si>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</si>
  <si>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</si>
  <si>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</si>
  <si>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</si>
  <si>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</si>
  <si>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</si>
  <si>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</si>
  <si>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</si>
  <si>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</si>
  <si>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</si>
  <si>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</si>
  <si>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</si>
  <si>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</si>
  <si>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</si>
  <si>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</si>
  <si>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</si>
  <si>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</si>
  <si>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</si>
  <si>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</si>
  <si>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</si>
  <si>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</si>
  <si>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</si>
  <si>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</si>
  <si>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</si>
  <si>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</si>
  <si>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</si>
  <si>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</si>
  <si>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</si>
  <si>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</si>
  <si>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</si>
  <si>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</si>
  <si>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</si>
  <si>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</si>
  <si>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</si>
  <si>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</si>
  <si>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</si>
  <si>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</si>
  <si>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</si>
  <si>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</si>
  <si>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</si>
  <si>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</si>
  <si>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</si>
  <si>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</si>
  <si>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</si>
  <si>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</si>
  <si>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</si>
  <si>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</si>
  <si>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</si>
  <si>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</si>
  <si>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</si>
  <si>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</si>
  <si>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</si>
  <si>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</si>
  <si>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</si>
  <si>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</si>
  <si>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</si>
  <si>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</si>
  <si>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</si>
  <si>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</si>
  <si>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</si>
  <si>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</si>
  <si>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</si>
  <si>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</si>
  <si>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</si>
  <si>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</si>
  <si>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</si>
  <si>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</si>
  <si>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</si>
  <si>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</si>
  <si>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</si>
  <si>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</si>
  <si>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</si>
  <si>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</si>
  <si>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</si>
  <si>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</si>
  <si>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</si>
  <si>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</si>
  <si>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</si>
  <si>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</si>
  <si>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</si>
  <si>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</si>
  <si>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</si>
  <si>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</si>
  <si>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</si>
  <si>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</si>
  <si>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</si>
  <si>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</si>
  <si>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</si>
  <si>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</si>
  <si>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</si>
  <si>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</si>
  <si>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</si>
  <si>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</si>
  <si>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</si>
  <si>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</si>
  <si>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</si>
  <si>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</si>
  <si>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>2 02 15001 13 0315 151</t>
  </si>
  <si>
    <t>Дотации бюджетам городских поселений на выравнивание  бюджетной обеспеченности</t>
  </si>
  <si>
    <t>2 02 30000 00 0000 151</t>
  </si>
  <si>
    <t>Субвенция бюджетам субъектов Российской Федерации и муниципальных образований</t>
  </si>
  <si>
    <t>2 02 35000 00 0000 151</t>
  </si>
  <si>
    <t>Субвенция бюджетам  на осуществление  первичного воинского учета на территориях , где отсутствуют военные комиссариаты</t>
  </si>
  <si>
    <t>2 02 35118 13 0000 151</t>
  </si>
  <si>
    <t>Субвенция бюджетам городских поселений на осуществление  первичного воинского учета на территориях , где отсутствуют военные комиссариаты</t>
  </si>
  <si>
    <t>2 02 40000 00 0000 000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</si>
  <si>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</si>
  <si>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2 02 45000 00 0000 000</t>
  </si>
  <si>
    <t>Средства,передаваемые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</si>
  <si>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2 02 45160 13 0001 151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</si>
  <si>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</si>
  <si>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ВСЕГО ДОХОДОВ</t>
  </si>
  <si>
    <t>Приложение № 2 к решению Городской Думы Городского поселения "Город Кременки" "О внесении изменения в бюджет МО ГП "Город Кременки" на 2018 год и плановый период 2019 и 2020 годов"</t>
  </si>
  <si>
    <t xml:space="preserve"> на 2018 год</t>
  </si>
  <si>
    <t>Измененные бюджетные ассигнования на 2018 год</t>
  </si>
  <si>
    <t>Доходы по основным источникам МО ГП "Город Кременки" на 2018 год</t>
  </si>
  <si>
    <t>Прогноз поступления на 2018 год.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</si>
  <si>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</si>
  <si>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2 02 25555 13 0230 151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</si>
  <si>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</si>
  <si>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Перечисления другим бюджетам бюджетной системы Российской Федерации</t>
  </si>
  <si>
    <t>000</t>
  </si>
  <si>
    <t>1201</t>
  </si>
  <si>
    <t>0000000000</t>
  </si>
  <si>
    <t>7800000150</t>
  </si>
  <si>
    <t>Расчеты за топливно-энергетические ресурсы за счет средств местного бюджета</t>
  </si>
  <si>
    <t>51 0 01 S0150</t>
  </si>
  <si>
    <t>810</t>
  </si>
  <si>
    <t>51 0 01 00150</t>
  </si>
  <si>
    <t>2 02 45160 13 0000 151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</si>
  <si>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</si>
  <si>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2 02 49000 00 0000 000</t>
  </si>
  <si>
    <t>2 02 49999 13 0465 151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</si>
  <si>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</si>
  <si>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</si>
  <si>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Стимулирование руководителей исполнительно-распределительных органов муниципальных образований</t>
  </si>
  <si>
    <t>51 0 02 00530</t>
  </si>
  <si>
    <t>Прочие субсидии на оказание государственной поддержки местным бюджетам в целях обеспечения финансовой устойчивости муниципальных образований в 2018 году</t>
  </si>
  <si>
    <t>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</si>
  <si>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Прочие субсидии бюджетам муниципальных районов на реализацию мероприятий в области земельных отношений</t>
  </si>
  <si>
    <t>2 02 29999 13 0266 151</t>
  </si>
  <si>
    <t>2 02 29999 13 0286 151</t>
  </si>
  <si>
    <t>2 02 29999 13 0295 151</t>
  </si>
  <si>
    <t>2 02 29000 00 0000 000</t>
  </si>
  <si>
    <t>Субсидия бюджетам на финансовое обеспечение отдельных полномочий</t>
  </si>
  <si>
    <t>2 02 49999 13 0043 151</t>
  </si>
  <si>
    <t>Прочие межбюджетные трансферты на реализацию подпрограммы "Развитие учреждений культуры и образования в сфере культуры" муниципальной программы "Развитие культуры в Жуковском районе"</t>
  </si>
  <si>
    <t>00320705030130000180</t>
  </si>
  <si>
    <t>ПРОЧИЕ БЕЗВОЗМЕЗДНЫЕ ПОСТУПЛЕНИЯ</t>
  </si>
  <si>
    <t>Прочие безвозмездные поступления в бюджеты городских поселений</t>
  </si>
  <si>
    <t>2 07 0503013 0000 180</t>
  </si>
  <si>
    <t>830</t>
  </si>
  <si>
    <t>Исполнение судебных актов</t>
  </si>
  <si>
    <t xml:space="preserve"> Реализация мероприятий</t>
  </si>
  <si>
    <t>38 1 02 S6230</t>
  </si>
  <si>
    <t>Мероприятия, направленных на энергосбережение и повышение энергоэффективности в Калужской области</t>
  </si>
  <si>
    <t>30 0 01 S9110</t>
  </si>
  <si>
    <t>Обеспечение финансовой устройчивости муниципальных образований Калужской области</t>
  </si>
  <si>
    <t>51 0 05 S0250</t>
  </si>
  <si>
    <t>51 0 40 70150</t>
  </si>
  <si>
    <t>31 0 01 L5550</t>
  </si>
  <si>
    <t>Уплата иных платежей</t>
  </si>
  <si>
    <t>853</t>
  </si>
  <si>
    <t>Финансовое обеспечение и (или) возмещение расходов, связанных с созданием условий для показа национальных фильмов</t>
  </si>
  <si>
    <t>11 1 02 00500</t>
  </si>
  <si>
    <t xml:space="preserve"> Реализация мероприятий по приобретению и установке спортивно-оздоровительных комплексов (детских площадок) за счет средств районного бюджета</t>
  </si>
  <si>
    <t>11 1 03 00590</t>
  </si>
  <si>
    <t>51 0 03 70150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</si>
</sst>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0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" fontId="43" fillId="0" borderId="1">
      <alignment horizontal="center" vertical="top" shrinkToFit="1"/>
      <protection/>
    </xf>
    <xf numFmtId="1" fontId="43" fillId="0" borderId="1">
      <alignment horizontal="center" vertical="top" shrinkToFit="1"/>
      <protection/>
    </xf>
    <xf numFmtId="0" fontId="43" fillId="0" borderId="1">
      <alignment horizontal="center" vertical="center" wrapText="1"/>
      <protection/>
    </xf>
    <xf numFmtId="4" fontId="43" fillId="0" borderId="1">
      <alignment horizontal="right" vertical="top" shrinkToFit="1"/>
      <protection/>
    </xf>
    <xf numFmtId="0" fontId="43" fillId="0" borderId="1">
      <alignment horizontal="left" vertical="top" wrapText="1"/>
      <protection/>
    </xf>
    <xf numFmtId="0" fontId="44" fillId="0" borderId="1">
      <alignment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wrapText="1"/>
    </xf>
    <xf numFmtId="4" fontId="0" fillId="34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4" fontId="0" fillId="0" borderId="0" xfId="0" applyNumberFormat="1" applyFont="1" applyFill="1" applyAlignment="1">
      <alignment/>
    </xf>
    <xf numFmtId="49" fontId="12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wrapText="1"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49" fontId="17" fillId="0" borderId="11" xfId="0" applyNumberFormat="1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/>
      <protection/>
    </xf>
    <xf numFmtId="49" fontId="16" fillId="0" borderId="11" xfId="0" applyNumberFormat="1" applyFont="1" applyBorder="1" applyAlignment="1" applyProtection="1">
      <alignment vertical="top" wrapText="1"/>
      <protection/>
    </xf>
    <xf numFmtId="4" fontId="16" fillId="0" borderId="11" xfId="0" applyNumberFormat="1" applyFont="1" applyFill="1" applyBorder="1" applyAlignment="1" applyProtection="1">
      <alignment/>
      <protection/>
    </xf>
    <xf numFmtId="0" fontId="16" fillId="0" borderId="11" xfId="0" applyFont="1" applyBorder="1" applyAlignment="1" applyProtection="1">
      <alignment horizontal="center" vertical="top"/>
      <protection/>
    </xf>
    <xf numFmtId="0" fontId="18" fillId="0" borderId="11" xfId="0" applyFont="1" applyBorder="1" applyAlignment="1" applyProtection="1">
      <alignment horizontal="center" vertical="top"/>
      <protection/>
    </xf>
    <xf numFmtId="0" fontId="18" fillId="0" borderId="11" xfId="0" applyNumberFormat="1" applyFont="1" applyBorder="1" applyAlignment="1" applyProtection="1">
      <alignment vertical="top" wrapText="1"/>
      <protection/>
    </xf>
    <xf numFmtId="4" fontId="19" fillId="0" borderId="11" xfId="0" applyNumberFormat="1" applyFont="1" applyFill="1" applyBorder="1" applyAlignment="1" applyProtection="1">
      <alignment/>
      <protection/>
    </xf>
    <xf numFmtId="0" fontId="20" fillId="0" borderId="11" xfId="0" applyNumberFormat="1" applyFont="1" applyBorder="1" applyAlignment="1" applyProtection="1">
      <alignment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  <protection/>
    </xf>
    <xf numFmtId="0" fontId="18" fillId="0" borderId="11" xfId="0" applyFont="1" applyFill="1" applyBorder="1" applyAlignment="1" applyProtection="1">
      <alignment horizontal="center" vertical="top"/>
      <protection/>
    </xf>
    <xf numFmtId="49" fontId="18" fillId="0" borderId="11" xfId="0" applyNumberFormat="1" applyFont="1" applyBorder="1" applyAlignment="1" applyProtection="1">
      <alignment vertical="top" wrapText="1"/>
      <protection/>
    </xf>
    <xf numFmtId="4" fontId="16" fillId="0" borderId="11" xfId="0" applyNumberFormat="1" applyFont="1" applyFill="1" applyBorder="1" applyAlignment="1" applyProtection="1">
      <alignment/>
      <protection locked="0"/>
    </xf>
    <xf numFmtId="0" fontId="21" fillId="35" borderId="11" xfId="0" applyFont="1" applyFill="1" applyBorder="1" applyAlignment="1">
      <alignment horizontal="left" vertical="top" wrapText="1"/>
    </xf>
    <xf numFmtId="0" fontId="16" fillId="0" borderId="11" xfId="0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>
      <alignment horizontal="left" vertical="top" wrapText="1"/>
    </xf>
    <xf numFmtId="49" fontId="14" fillId="0" borderId="11" xfId="0" applyNumberFormat="1" applyFont="1" applyBorder="1" applyAlignment="1" applyProtection="1">
      <alignment vertical="top" wrapText="1"/>
      <protection/>
    </xf>
    <xf numFmtId="4" fontId="20" fillId="0" borderId="11" xfId="0" applyNumberFormat="1" applyFont="1" applyFill="1" applyBorder="1" applyAlignment="1" applyProtection="1">
      <alignment/>
      <protection/>
    </xf>
    <xf numFmtId="4" fontId="18" fillId="0" borderId="11" xfId="0" applyNumberFormat="1" applyFont="1" applyFill="1" applyBorder="1" applyAlignment="1" applyProtection="1">
      <alignment/>
      <protection/>
    </xf>
    <xf numFmtId="0" fontId="16" fillId="0" borderId="11" xfId="0" applyNumberFormat="1" applyFont="1" applyBorder="1" applyAlignment="1" applyProtection="1">
      <alignment vertical="top" wrapText="1"/>
      <protection/>
    </xf>
    <xf numFmtId="0" fontId="19" fillId="0" borderId="11" xfId="0" applyNumberFormat="1" applyFont="1" applyBorder="1" applyAlignment="1" applyProtection="1">
      <alignment vertical="top" wrapText="1"/>
      <protection/>
    </xf>
    <xf numFmtId="4" fontId="18" fillId="0" borderId="11" xfId="0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vertical="center" wrapText="1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Border="1" applyAlignment="1" applyProtection="1">
      <alignment horizontal="center" vertical="top"/>
      <protection/>
    </xf>
    <xf numFmtId="4" fontId="19" fillId="0" borderId="11" xfId="0" applyNumberFormat="1" applyFont="1" applyFill="1" applyBorder="1" applyAlignment="1" applyProtection="1">
      <alignment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 applyProtection="1">
      <alignment vertical="center" wrapText="1"/>
      <protection/>
    </xf>
    <xf numFmtId="1" fontId="43" fillId="0" borderId="1" xfId="34" applyNumberFormat="1" applyProtection="1">
      <alignment horizontal="center" vertical="top" shrinkToFit="1"/>
      <protection/>
    </xf>
    <xf numFmtId="0" fontId="1" fillId="0" borderId="11" xfId="0" applyFont="1" applyFill="1" applyBorder="1" applyAlignment="1">
      <alignment wrapText="1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/>
      <protection/>
    </xf>
    <xf numFmtId="49" fontId="16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3" xfId="33"/>
    <cellStyle name="xl26" xfId="34"/>
    <cellStyle name="xl29" xfId="35"/>
    <cellStyle name="xl39" xfId="36"/>
    <cellStyle name="xl44" xfId="37"/>
    <cellStyle name="xl60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2">
      <selection activeCell="D53" sqref="D53"/>
    </sheetView>
  </sheetViews>
  <sheetFormatPr defaultColWidth="9.00390625" defaultRowHeight="15.75"/>
  <cols>
    <col min="1" max="1" width="18.75390625" style="0" customWidth="1"/>
    <col min="2" max="2" width="43.50390625" style="0" customWidth="1"/>
    <col min="3" max="3" width="16.375" style="0" customWidth="1"/>
    <col min="4" max="4" width="12.875" style="0" customWidth="1"/>
    <col min="5" max="5" width="15.75390625" style="0" customWidth="1"/>
  </cols>
  <sheetData>
    <row r="1" spans="1:3" ht="20.25" customHeight="1" hidden="1">
      <c r="A1" s="92" t="s">
        <v>262</v>
      </c>
      <c r="B1" s="92"/>
      <c r="C1" s="92"/>
    </row>
    <row r="2" spans="1:5" ht="49.5" customHeight="1">
      <c r="A2" s="54"/>
      <c r="B2" s="54"/>
      <c r="C2" s="98" t="s">
        <v>259</v>
      </c>
      <c r="D2" s="98"/>
      <c r="E2" s="98"/>
    </row>
    <row r="3" spans="1:5" ht="33" customHeight="1">
      <c r="A3" s="93" t="s">
        <v>398</v>
      </c>
      <c r="B3" s="93"/>
      <c r="C3" s="93"/>
      <c r="D3" s="93"/>
      <c r="E3" s="93"/>
    </row>
    <row r="4" spans="1:3" ht="15">
      <c r="A4" s="55"/>
      <c r="B4" s="55"/>
      <c r="C4" s="56"/>
    </row>
    <row r="5" spans="1:5" ht="15" customHeight="1">
      <c r="A5" s="94" t="s">
        <v>263</v>
      </c>
      <c r="B5" s="95" t="s">
        <v>0</v>
      </c>
      <c r="C5" s="96" t="s">
        <v>399</v>
      </c>
      <c r="D5" s="97" t="s">
        <v>264</v>
      </c>
      <c r="E5" s="96" t="s">
        <v>399</v>
      </c>
    </row>
    <row r="6" spans="1:5" ht="24.75" customHeight="1">
      <c r="A6" s="94"/>
      <c r="B6" s="95"/>
      <c r="C6" s="96"/>
      <c r="D6" s="97"/>
      <c r="E6" s="96"/>
    </row>
    <row r="7" spans="1:5" ht="15">
      <c r="A7" s="57">
        <v>1</v>
      </c>
      <c r="B7" s="58" t="s">
        <v>265</v>
      </c>
      <c r="C7" s="58" t="s">
        <v>266</v>
      </c>
      <c r="D7" s="58">
        <v>4</v>
      </c>
      <c r="E7" s="58">
        <v>5</v>
      </c>
    </row>
    <row r="8" spans="1:5" ht="15">
      <c r="A8" s="59" t="s">
        <v>267</v>
      </c>
      <c r="B8" s="60" t="s">
        <v>268</v>
      </c>
      <c r="C8" s="61">
        <f>SUM(C9+C26+C36+C59)+C49+C20+C33+C56+C14</f>
        <v>31991843</v>
      </c>
      <c r="D8" s="61">
        <f>SUM(D9+D26+D36+D59)+D49+D20+D33+D56+D14</f>
        <v>1450222.0000000002</v>
      </c>
      <c r="E8" s="61">
        <f>SUM(E9+E26+E36+E59)+E49+E20+E33+E56+E14</f>
        <v>33442065</v>
      </c>
    </row>
    <row r="9" spans="1:5" ht="15">
      <c r="A9" s="62" t="s">
        <v>269</v>
      </c>
      <c r="B9" s="60" t="s">
        <v>270</v>
      </c>
      <c r="C9" s="61">
        <f>C10</f>
        <v>6242310</v>
      </c>
      <c r="D9" s="61">
        <f>D10</f>
        <v>0</v>
      </c>
      <c r="E9" s="61">
        <f>E10</f>
        <v>6242310</v>
      </c>
    </row>
    <row r="10" spans="1:5" ht="15">
      <c r="A10" s="63" t="s">
        <v>271</v>
      </c>
      <c r="B10" s="64" t="s">
        <v>272</v>
      </c>
      <c r="C10" s="65">
        <f>C11+C12+C13</f>
        <v>6242310</v>
      </c>
      <c r="D10" s="65">
        <f>D11+D12+D13</f>
        <v>0</v>
      </c>
      <c r="E10" s="65">
        <f>E11+E12+E13</f>
        <v>6242310</v>
      </c>
    </row>
    <row r="11" spans="1:5" ht="66">
      <c r="A11" s="63" t="s">
        <v>273</v>
      </c>
      <c r="B11" s="64" t="s">
        <v>274</v>
      </c>
      <c r="C11" s="65">
        <v>6175310</v>
      </c>
      <c r="D11" s="2"/>
      <c r="E11" s="3">
        <f>C11+D11</f>
        <v>6175310</v>
      </c>
    </row>
    <row r="12" spans="1:5" ht="105">
      <c r="A12" s="63" t="s">
        <v>275</v>
      </c>
      <c r="B12" s="64" t="s">
        <v>276</v>
      </c>
      <c r="C12" s="65">
        <v>18000</v>
      </c>
      <c r="D12" s="2"/>
      <c r="E12" s="3">
        <f>C12+D12</f>
        <v>18000</v>
      </c>
    </row>
    <row r="13" spans="1:5" ht="39">
      <c r="A13" s="63" t="s">
        <v>277</v>
      </c>
      <c r="B13" s="64" t="s">
        <v>278</v>
      </c>
      <c r="C13" s="65">
        <v>49000</v>
      </c>
      <c r="D13" s="2"/>
      <c r="E13" s="3">
        <f>C13+D13</f>
        <v>49000</v>
      </c>
    </row>
    <row r="14" spans="1:5" ht="39">
      <c r="A14" s="62" t="s">
        <v>279</v>
      </c>
      <c r="B14" s="66" t="s">
        <v>280</v>
      </c>
      <c r="C14" s="61">
        <f>C15</f>
        <v>209132</v>
      </c>
      <c r="D14" s="61">
        <f>D15</f>
        <v>0</v>
      </c>
      <c r="E14" s="61">
        <f>E15</f>
        <v>209132</v>
      </c>
    </row>
    <row r="15" spans="1:5" ht="26.25">
      <c r="A15" s="63" t="s">
        <v>281</v>
      </c>
      <c r="B15" s="64" t="s">
        <v>282</v>
      </c>
      <c r="C15" s="65">
        <f>C16+C17+C18+C19</f>
        <v>209132</v>
      </c>
      <c r="D15" s="65">
        <f>D16+D17+D18+D19</f>
        <v>0</v>
      </c>
      <c r="E15" s="65">
        <f>E16+E17+E18+E19</f>
        <v>209132</v>
      </c>
    </row>
    <row r="16" spans="1:5" ht="66">
      <c r="A16" s="63" t="s">
        <v>283</v>
      </c>
      <c r="B16" s="64" t="s">
        <v>284</v>
      </c>
      <c r="C16" s="65">
        <v>85023</v>
      </c>
      <c r="D16" s="2"/>
      <c r="E16" s="3">
        <f>C16+D16</f>
        <v>85023</v>
      </c>
    </row>
    <row r="17" spans="1:5" ht="92.25">
      <c r="A17" s="63" t="s">
        <v>285</v>
      </c>
      <c r="B17" s="64" t="s">
        <v>286</v>
      </c>
      <c r="C17" s="65">
        <v>900</v>
      </c>
      <c r="D17" s="2"/>
      <c r="E17" s="3">
        <f>C17+D17</f>
        <v>900</v>
      </c>
    </row>
    <row r="18" spans="1:5" ht="66">
      <c r="A18" s="63" t="s">
        <v>287</v>
      </c>
      <c r="B18" s="64" t="s">
        <v>288</v>
      </c>
      <c r="C18" s="65">
        <v>139557</v>
      </c>
      <c r="D18" s="2"/>
      <c r="E18" s="3">
        <f>C18+D18</f>
        <v>139557</v>
      </c>
    </row>
    <row r="19" spans="1:5" ht="66">
      <c r="A19" s="63" t="s">
        <v>289</v>
      </c>
      <c r="B19" s="64" t="s">
        <v>290</v>
      </c>
      <c r="C19" s="65">
        <v>-16348</v>
      </c>
      <c r="D19" s="2"/>
      <c r="E19" s="3">
        <f>C19+D19</f>
        <v>-16348</v>
      </c>
    </row>
    <row r="20" spans="1:5" ht="15">
      <c r="A20" s="62" t="s">
        <v>291</v>
      </c>
      <c r="B20" s="60" t="s">
        <v>292</v>
      </c>
      <c r="C20" s="61">
        <f>C21</f>
        <v>10058090</v>
      </c>
      <c r="D20" s="61">
        <f>D21</f>
        <v>0</v>
      </c>
      <c r="E20" s="61">
        <f>E21</f>
        <v>10058090</v>
      </c>
    </row>
    <row r="21" spans="1:5" ht="26.25">
      <c r="A21" s="63" t="s">
        <v>293</v>
      </c>
      <c r="B21" s="64" t="s">
        <v>294</v>
      </c>
      <c r="C21" s="65">
        <f>C22+C24</f>
        <v>10058090</v>
      </c>
      <c r="D21" s="65">
        <f>D22+D24</f>
        <v>0</v>
      </c>
      <c r="E21" s="65">
        <f>E22+E24</f>
        <v>10058090</v>
      </c>
    </row>
    <row r="22" spans="1:5" ht="26.25">
      <c r="A22" s="63" t="s">
        <v>295</v>
      </c>
      <c r="B22" s="64" t="s">
        <v>296</v>
      </c>
      <c r="C22" s="65">
        <f>C23</f>
        <v>7437390</v>
      </c>
      <c r="D22" s="65">
        <f>D23</f>
        <v>0</v>
      </c>
      <c r="E22" s="65">
        <f>E23</f>
        <v>7437390</v>
      </c>
    </row>
    <row r="23" spans="1:5" ht="26.25">
      <c r="A23" s="63" t="s">
        <v>297</v>
      </c>
      <c r="B23" s="64" t="s">
        <v>296</v>
      </c>
      <c r="C23" s="65">
        <v>7437390</v>
      </c>
      <c r="D23" s="2"/>
      <c r="E23" s="3">
        <f>C23+D23</f>
        <v>7437390</v>
      </c>
    </row>
    <row r="24" spans="1:5" ht="39">
      <c r="A24" s="63" t="s">
        <v>298</v>
      </c>
      <c r="B24" s="67" t="s">
        <v>299</v>
      </c>
      <c r="C24" s="65">
        <f>C25</f>
        <v>2620700</v>
      </c>
      <c r="D24" s="65">
        <f>D25</f>
        <v>0</v>
      </c>
      <c r="E24" s="65">
        <f>E25</f>
        <v>2620700</v>
      </c>
    </row>
    <row r="25" spans="1:5" ht="66">
      <c r="A25" s="63" t="s">
        <v>300</v>
      </c>
      <c r="B25" s="67" t="s">
        <v>301</v>
      </c>
      <c r="C25" s="65">
        <v>2620700</v>
      </c>
      <c r="D25" s="2"/>
      <c r="E25" s="3">
        <f>C25+D25</f>
        <v>2620700</v>
      </c>
    </row>
    <row r="26" spans="1:5" ht="15">
      <c r="A26" s="62" t="s">
        <v>302</v>
      </c>
      <c r="B26" s="60" t="s">
        <v>303</v>
      </c>
      <c r="C26" s="61">
        <f>C27+C29+C31</f>
        <v>8736000</v>
      </c>
      <c r="D26" s="61">
        <f>D27+D29+D31</f>
        <v>0</v>
      </c>
      <c r="E26" s="61">
        <f>E27+E29+E31</f>
        <v>8736000</v>
      </c>
    </row>
    <row r="27" spans="1:5" ht="15">
      <c r="A27" s="63" t="s">
        <v>304</v>
      </c>
      <c r="B27" s="68" t="s">
        <v>305</v>
      </c>
      <c r="C27" s="65">
        <f>C28</f>
        <v>836000</v>
      </c>
      <c r="D27" s="65">
        <f>D28</f>
        <v>0</v>
      </c>
      <c r="E27" s="65">
        <f>E28</f>
        <v>836000</v>
      </c>
    </row>
    <row r="28" spans="1:5" ht="39">
      <c r="A28" s="63" t="s">
        <v>306</v>
      </c>
      <c r="B28" s="68" t="s">
        <v>307</v>
      </c>
      <c r="C28" s="65">
        <v>836000</v>
      </c>
      <c r="D28" s="2"/>
      <c r="E28" s="3">
        <f>C28+D28</f>
        <v>836000</v>
      </c>
    </row>
    <row r="29" spans="1:5" ht="15">
      <c r="A29" s="69" t="s">
        <v>308</v>
      </c>
      <c r="B29" s="68" t="s">
        <v>309</v>
      </c>
      <c r="C29" s="65">
        <f>C30</f>
        <v>6500000</v>
      </c>
      <c r="D29" s="65">
        <f>D30</f>
        <v>0</v>
      </c>
      <c r="E29" s="65">
        <f>E30</f>
        <v>6500000</v>
      </c>
    </row>
    <row r="30" spans="1:5" ht="39">
      <c r="A30" s="69" t="s">
        <v>310</v>
      </c>
      <c r="B30" s="68" t="s">
        <v>311</v>
      </c>
      <c r="C30" s="65">
        <v>6500000</v>
      </c>
      <c r="D30" s="2"/>
      <c r="E30" s="3">
        <f>C30+D30</f>
        <v>6500000</v>
      </c>
    </row>
    <row r="31" spans="1:5" ht="15">
      <c r="A31" s="69" t="s">
        <v>312</v>
      </c>
      <c r="B31" s="68" t="s">
        <v>313</v>
      </c>
      <c r="C31" s="65">
        <f>C32</f>
        <v>1400000</v>
      </c>
      <c r="D31" s="65">
        <f>D32</f>
        <v>0</v>
      </c>
      <c r="E31" s="65">
        <f>E32</f>
        <v>1400000</v>
      </c>
    </row>
    <row r="32" spans="1:5" ht="39">
      <c r="A32" s="69" t="s">
        <v>314</v>
      </c>
      <c r="B32" s="68" t="s">
        <v>315</v>
      </c>
      <c r="C32" s="65">
        <v>1400000</v>
      </c>
      <c r="D32" s="65"/>
      <c r="E32" s="65">
        <f>C32+D32</f>
        <v>1400000</v>
      </c>
    </row>
    <row r="33" spans="1:5" ht="15">
      <c r="A33" s="62" t="s">
        <v>316</v>
      </c>
      <c r="B33" s="60" t="s">
        <v>317</v>
      </c>
      <c r="C33" s="61">
        <f aca="true" t="shared" si="0" ref="C33:E34">C34</f>
        <v>35000</v>
      </c>
      <c r="D33" s="61">
        <f t="shared" si="0"/>
        <v>0</v>
      </c>
      <c r="E33" s="61">
        <f t="shared" si="0"/>
        <v>35000</v>
      </c>
    </row>
    <row r="34" spans="1:5" ht="66">
      <c r="A34" s="63" t="s">
        <v>318</v>
      </c>
      <c r="B34" s="67" t="s">
        <v>319</v>
      </c>
      <c r="C34" s="65">
        <f t="shared" si="0"/>
        <v>35000</v>
      </c>
      <c r="D34" s="65">
        <f t="shared" si="0"/>
        <v>0</v>
      </c>
      <c r="E34" s="65">
        <f t="shared" si="0"/>
        <v>35000</v>
      </c>
    </row>
    <row r="35" spans="1:5" ht="66">
      <c r="A35" s="63" t="s">
        <v>320</v>
      </c>
      <c r="B35" s="70" t="s">
        <v>321</v>
      </c>
      <c r="C35" s="65">
        <v>35000</v>
      </c>
      <c r="D35" s="65"/>
      <c r="E35" s="65">
        <f>C35+D35</f>
        <v>35000</v>
      </c>
    </row>
    <row r="36" spans="1:5" ht="44.25" customHeight="1">
      <c r="A36" s="62" t="s">
        <v>322</v>
      </c>
      <c r="B36" s="60" t="s">
        <v>323</v>
      </c>
      <c r="C36" s="71">
        <f>C37+C44+C46</f>
        <v>5491311</v>
      </c>
      <c r="D36" s="71">
        <f>D37+D44+D46</f>
        <v>73328.27</v>
      </c>
      <c r="E36" s="71">
        <f>E37+E44+E46</f>
        <v>5564639.27</v>
      </c>
    </row>
    <row r="37" spans="1:5" ht="78.75">
      <c r="A37" s="63" t="s">
        <v>324</v>
      </c>
      <c r="B37" s="72" t="s">
        <v>325</v>
      </c>
      <c r="C37" s="65">
        <v>5191311</v>
      </c>
      <c r="D37" s="65"/>
      <c r="E37" s="65">
        <f>E38+E40+E42</f>
        <v>5191311</v>
      </c>
    </row>
    <row r="38" spans="1:5" ht="66">
      <c r="A38" s="69" t="s">
        <v>326</v>
      </c>
      <c r="B38" s="72" t="s">
        <v>327</v>
      </c>
      <c r="C38" s="65">
        <f>C39</f>
        <v>1246700</v>
      </c>
      <c r="D38" s="65">
        <f>D39</f>
        <v>0</v>
      </c>
      <c r="E38" s="65">
        <f>E39</f>
        <v>1246700</v>
      </c>
    </row>
    <row r="39" spans="1:5" ht="78.75">
      <c r="A39" s="63" t="s">
        <v>328</v>
      </c>
      <c r="B39" s="72" t="s">
        <v>329</v>
      </c>
      <c r="C39" s="65">
        <v>1246700</v>
      </c>
      <c r="D39" s="2"/>
      <c r="E39" s="3">
        <f>C39+D39</f>
        <v>1246700</v>
      </c>
    </row>
    <row r="40" spans="1:5" ht="78.75">
      <c r="A40" s="63" t="s">
        <v>330</v>
      </c>
      <c r="B40" s="72" t="s">
        <v>331</v>
      </c>
      <c r="C40" s="65">
        <f>C41</f>
        <v>663978</v>
      </c>
      <c r="D40" s="65">
        <f>D41</f>
        <v>0</v>
      </c>
      <c r="E40" s="65">
        <f>E41</f>
        <v>663978</v>
      </c>
    </row>
    <row r="41" spans="1:5" ht="66">
      <c r="A41" s="63" t="s">
        <v>332</v>
      </c>
      <c r="B41" s="72" t="s">
        <v>333</v>
      </c>
      <c r="C41" s="65">
        <v>663978</v>
      </c>
      <c r="D41" s="2"/>
      <c r="E41" s="3">
        <f>C41+D41</f>
        <v>663978</v>
      </c>
    </row>
    <row r="42" spans="1:5" ht="78.75">
      <c r="A42" s="63" t="s">
        <v>334</v>
      </c>
      <c r="B42" s="72" t="s">
        <v>335</v>
      </c>
      <c r="C42" s="65">
        <f>C43</f>
        <v>3280633</v>
      </c>
      <c r="D42" s="65">
        <f>D43</f>
        <v>0</v>
      </c>
      <c r="E42" s="65">
        <f>E43</f>
        <v>3280633</v>
      </c>
    </row>
    <row r="43" spans="1:5" ht="66">
      <c r="A43" s="69" t="s">
        <v>336</v>
      </c>
      <c r="B43" s="67" t="s">
        <v>337</v>
      </c>
      <c r="C43" s="65">
        <v>3280633</v>
      </c>
      <c r="D43" s="65"/>
      <c r="E43" s="65">
        <f>C43+D43</f>
        <v>3280633</v>
      </c>
    </row>
    <row r="44" spans="1:5" ht="26.25">
      <c r="A44" s="63" t="s">
        <v>338</v>
      </c>
      <c r="B44" s="67" t="s">
        <v>339</v>
      </c>
      <c r="C44" s="65">
        <f>C45</f>
        <v>20000</v>
      </c>
      <c r="D44" s="65">
        <f>D45</f>
        <v>73328.27</v>
      </c>
      <c r="E44" s="65">
        <f>E45</f>
        <v>93328.27</v>
      </c>
    </row>
    <row r="45" spans="1:5" ht="52.5">
      <c r="A45" s="63" t="s">
        <v>340</v>
      </c>
      <c r="B45" s="67" t="s">
        <v>341</v>
      </c>
      <c r="C45" s="65">
        <v>20000</v>
      </c>
      <c r="D45" s="2">
        <v>73328.27</v>
      </c>
      <c r="E45" s="3">
        <f>C45+D45</f>
        <v>93328.27</v>
      </c>
    </row>
    <row r="46" spans="1:5" ht="78.75">
      <c r="A46" s="63" t="s">
        <v>342</v>
      </c>
      <c r="B46" s="67" t="s">
        <v>343</v>
      </c>
      <c r="C46" s="65">
        <f aca="true" t="shared" si="1" ref="C46:E47">C47</f>
        <v>280000</v>
      </c>
      <c r="D46" s="65">
        <f t="shared" si="1"/>
        <v>0</v>
      </c>
      <c r="E46" s="65">
        <f t="shared" si="1"/>
        <v>280000</v>
      </c>
    </row>
    <row r="47" spans="1:5" ht="78.75">
      <c r="A47" s="63" t="s">
        <v>344</v>
      </c>
      <c r="B47" s="67" t="s">
        <v>345</v>
      </c>
      <c r="C47" s="65">
        <f t="shared" si="1"/>
        <v>280000</v>
      </c>
      <c r="D47" s="65">
        <f t="shared" si="1"/>
        <v>0</v>
      </c>
      <c r="E47" s="65">
        <f t="shared" si="1"/>
        <v>280000</v>
      </c>
    </row>
    <row r="48" spans="1:5" ht="78.75">
      <c r="A48" s="63" t="s">
        <v>346</v>
      </c>
      <c r="B48" s="67" t="s">
        <v>347</v>
      </c>
      <c r="C48" s="65">
        <v>280000</v>
      </c>
      <c r="D48" s="2"/>
      <c r="E48" s="3">
        <f>C48+D48</f>
        <v>280000</v>
      </c>
    </row>
    <row r="49" spans="1:5" ht="27">
      <c r="A49" s="73" t="s">
        <v>348</v>
      </c>
      <c r="B49" s="74" t="s">
        <v>349</v>
      </c>
      <c r="C49" s="61">
        <f>C53+C50</f>
        <v>1100000</v>
      </c>
      <c r="D49" s="61">
        <f>D53+D50</f>
        <v>1308408.36</v>
      </c>
      <c r="E49" s="61">
        <f>E53+E50</f>
        <v>2408408.3600000003</v>
      </c>
    </row>
    <row r="50" spans="1:5" ht="78.75">
      <c r="A50" s="75" t="s">
        <v>350</v>
      </c>
      <c r="B50" s="76" t="s">
        <v>351</v>
      </c>
      <c r="C50" s="65">
        <f aca="true" t="shared" si="2" ref="C50:E51">C51</f>
        <v>300000</v>
      </c>
      <c r="D50" s="65">
        <f t="shared" si="2"/>
        <v>1308408.36</v>
      </c>
      <c r="E50" s="65">
        <f t="shared" si="2"/>
        <v>1608408.36</v>
      </c>
    </row>
    <row r="51" spans="1:5" ht="92.25">
      <c r="A51" s="75" t="s">
        <v>352</v>
      </c>
      <c r="B51" s="76" t="s">
        <v>353</v>
      </c>
      <c r="C51" s="65">
        <f t="shared" si="2"/>
        <v>300000</v>
      </c>
      <c r="D51" s="65">
        <f t="shared" si="2"/>
        <v>1308408.36</v>
      </c>
      <c r="E51" s="65">
        <f t="shared" si="2"/>
        <v>1608408.36</v>
      </c>
    </row>
    <row r="52" spans="1:5" ht="78.75">
      <c r="A52" s="75" t="s">
        <v>354</v>
      </c>
      <c r="B52" s="76" t="s">
        <v>355</v>
      </c>
      <c r="C52" s="65">
        <v>300000</v>
      </c>
      <c r="D52" s="65">
        <v>1308408.36</v>
      </c>
      <c r="E52" s="3">
        <f>C52+D52</f>
        <v>1608408.36</v>
      </c>
    </row>
    <row r="53" spans="1:5" ht="26.25">
      <c r="A53" s="69" t="s">
        <v>356</v>
      </c>
      <c r="B53" s="76" t="s">
        <v>357</v>
      </c>
      <c r="C53" s="65">
        <f aca="true" t="shared" si="3" ref="C53:E54">C54</f>
        <v>800000</v>
      </c>
      <c r="D53" s="65">
        <f t="shared" si="3"/>
        <v>0</v>
      </c>
      <c r="E53" s="65">
        <f t="shared" si="3"/>
        <v>800000</v>
      </c>
    </row>
    <row r="54" spans="1:5" ht="26.25">
      <c r="A54" s="69" t="s">
        <v>358</v>
      </c>
      <c r="B54" s="76" t="s">
        <v>359</v>
      </c>
      <c r="C54" s="65">
        <f t="shared" si="3"/>
        <v>800000</v>
      </c>
      <c r="D54" s="65">
        <f t="shared" si="3"/>
        <v>0</v>
      </c>
      <c r="E54" s="65">
        <f t="shared" si="3"/>
        <v>800000</v>
      </c>
    </row>
    <row r="55" spans="1:5" ht="39">
      <c r="A55" s="69" t="s">
        <v>360</v>
      </c>
      <c r="B55" s="76" t="s">
        <v>361</v>
      </c>
      <c r="C55" s="65">
        <v>800000</v>
      </c>
      <c r="D55" s="2"/>
      <c r="E55" s="3">
        <f>C55+D55</f>
        <v>800000</v>
      </c>
    </row>
    <row r="56" spans="1:5" ht="30.75">
      <c r="A56" s="62" t="s">
        <v>362</v>
      </c>
      <c r="B56" s="77" t="s">
        <v>363</v>
      </c>
      <c r="C56" s="78">
        <f aca="true" t="shared" si="4" ref="C56:E57">C57</f>
        <v>115000</v>
      </c>
      <c r="D56" s="78">
        <f t="shared" si="4"/>
        <v>36127.01</v>
      </c>
      <c r="E56" s="78">
        <f t="shared" si="4"/>
        <v>151127.01</v>
      </c>
    </row>
    <row r="57" spans="1:5" ht="26.25">
      <c r="A57" s="63" t="s">
        <v>364</v>
      </c>
      <c r="B57" s="67" t="s">
        <v>365</v>
      </c>
      <c r="C57" s="79">
        <f t="shared" si="4"/>
        <v>115000</v>
      </c>
      <c r="D57" s="79">
        <f t="shared" si="4"/>
        <v>36127.01</v>
      </c>
      <c r="E57" s="79">
        <f t="shared" si="4"/>
        <v>151127.01</v>
      </c>
    </row>
    <row r="58" spans="1:5" ht="39">
      <c r="A58" s="63" t="s">
        <v>366</v>
      </c>
      <c r="B58" s="67" t="s">
        <v>367</v>
      </c>
      <c r="C58" s="79">
        <v>115000</v>
      </c>
      <c r="D58" s="2">
        <v>36127.01</v>
      </c>
      <c r="E58" s="3">
        <f>C58+D58</f>
        <v>151127.01</v>
      </c>
    </row>
    <row r="59" spans="1:5" ht="15">
      <c r="A59" s="62" t="s">
        <v>368</v>
      </c>
      <c r="B59" s="80" t="s">
        <v>369</v>
      </c>
      <c r="C59" s="78">
        <f aca="true" t="shared" si="5" ref="C59:E60">C60</f>
        <v>5000</v>
      </c>
      <c r="D59" s="78">
        <f t="shared" si="5"/>
        <v>32358.36</v>
      </c>
      <c r="E59" s="78">
        <f t="shared" si="5"/>
        <v>37358.36</v>
      </c>
    </row>
    <row r="60" spans="1:5" ht="15">
      <c r="A60" s="63" t="s">
        <v>370</v>
      </c>
      <c r="B60" s="81" t="s">
        <v>371</v>
      </c>
      <c r="C60" s="82">
        <f t="shared" si="5"/>
        <v>5000</v>
      </c>
      <c r="D60" s="82">
        <f t="shared" si="5"/>
        <v>32358.36</v>
      </c>
      <c r="E60" s="82">
        <f t="shared" si="5"/>
        <v>37358.36</v>
      </c>
    </row>
    <row r="61" spans="1:5" ht="26.25">
      <c r="A61" s="63" t="s">
        <v>372</v>
      </c>
      <c r="B61" s="64" t="s">
        <v>373</v>
      </c>
      <c r="C61" s="82">
        <v>5000</v>
      </c>
      <c r="D61" s="82">
        <v>32358.36</v>
      </c>
      <c r="E61" s="3">
        <f>C61+D61</f>
        <v>37358.36</v>
      </c>
    </row>
    <row r="62" spans="1:5" ht="15">
      <c r="A62" s="83" t="s">
        <v>374</v>
      </c>
      <c r="B62" s="84" t="s">
        <v>375</v>
      </c>
      <c r="C62" s="85">
        <f>C63+C81</f>
        <v>71152382.13</v>
      </c>
      <c r="D62" s="85">
        <f>D63+D81</f>
        <v>0</v>
      </c>
      <c r="E62" s="85">
        <f>E63+E81</f>
        <v>71152382.13</v>
      </c>
    </row>
    <row r="63" spans="1:5" ht="26.25">
      <c r="A63" s="86" t="s">
        <v>376</v>
      </c>
      <c r="B63" s="70" t="s">
        <v>377</v>
      </c>
      <c r="C63" s="87">
        <f>C64+C71+C74+C66+C78+C67</f>
        <v>65951182.13</v>
      </c>
      <c r="D63" s="87">
        <f>D64+D71+D74+D66+D78+D67</f>
        <v>0</v>
      </c>
      <c r="E63" s="87">
        <f>E64+E71+E74+E66+E78+E67</f>
        <v>65951182.13</v>
      </c>
    </row>
    <row r="64" spans="1:5" ht="26.25">
      <c r="A64" s="88" t="s">
        <v>378</v>
      </c>
      <c r="B64" s="89" t="s">
        <v>379</v>
      </c>
      <c r="C64" s="87">
        <f>C65</f>
        <v>13494176</v>
      </c>
      <c r="D64" s="87">
        <f>D65</f>
        <v>0</v>
      </c>
      <c r="E64" s="87">
        <f>E65</f>
        <v>13494176</v>
      </c>
    </row>
    <row r="65" spans="1:5" ht="26.25">
      <c r="A65" s="88" t="s">
        <v>380</v>
      </c>
      <c r="B65" s="70" t="s">
        <v>381</v>
      </c>
      <c r="C65" s="87">
        <v>13494176</v>
      </c>
      <c r="D65" s="2"/>
      <c r="E65" s="3">
        <f>C65+D65</f>
        <v>13494176</v>
      </c>
    </row>
    <row r="66" spans="1:5" ht="52.5">
      <c r="A66" s="88" t="s">
        <v>401</v>
      </c>
      <c r="B66" s="70" t="s">
        <v>400</v>
      </c>
      <c r="C66" s="87">
        <v>4032849.53</v>
      </c>
      <c r="D66" s="2"/>
      <c r="E66" s="3">
        <f>C66+D66</f>
        <v>4032849.53</v>
      </c>
    </row>
    <row r="67" spans="1:5" ht="26.25">
      <c r="A67" s="88" t="s">
        <v>426</v>
      </c>
      <c r="B67" s="70" t="s">
        <v>427</v>
      </c>
      <c r="C67" s="87">
        <f>C68+C69+C70</f>
        <v>25061285.6</v>
      </c>
      <c r="D67" s="87">
        <f>D68+D69+D70</f>
        <v>0</v>
      </c>
      <c r="E67" s="87">
        <f>E68+E69+E70</f>
        <v>25061285.6</v>
      </c>
    </row>
    <row r="68" spans="1:5" ht="39">
      <c r="A68" s="88" t="s">
        <v>423</v>
      </c>
      <c r="B68" s="70" t="s">
        <v>420</v>
      </c>
      <c r="C68" s="87">
        <v>19846700</v>
      </c>
      <c r="D68" s="2"/>
      <c r="E68" s="3">
        <f>C68+D68</f>
        <v>19846700</v>
      </c>
    </row>
    <row r="69" spans="1:5" ht="39">
      <c r="A69" s="88" t="s">
        <v>424</v>
      </c>
      <c r="B69" s="70" t="s">
        <v>421</v>
      </c>
      <c r="C69" s="87">
        <v>5127796.8</v>
      </c>
      <c r="D69" s="2"/>
      <c r="E69" s="3">
        <f>C69+D69</f>
        <v>5127796.8</v>
      </c>
    </row>
    <row r="70" spans="1:5" ht="26.25">
      <c r="A70" s="88" t="s">
        <v>425</v>
      </c>
      <c r="B70" s="70" t="s">
        <v>422</v>
      </c>
      <c r="C70" s="87">
        <v>86788.8</v>
      </c>
      <c r="D70" s="2"/>
      <c r="E70" s="3">
        <f>C70+D70</f>
        <v>86788.8</v>
      </c>
    </row>
    <row r="71" spans="1:5" ht="26.25">
      <c r="A71" s="88" t="s">
        <v>382</v>
      </c>
      <c r="B71" s="70" t="s">
        <v>383</v>
      </c>
      <c r="C71" s="87">
        <f aca="true" t="shared" si="6" ref="C71:E72">C72</f>
        <v>647339</v>
      </c>
      <c r="D71" s="87">
        <f t="shared" si="6"/>
        <v>0</v>
      </c>
      <c r="E71" s="87">
        <f t="shared" si="6"/>
        <v>647339</v>
      </c>
    </row>
    <row r="72" spans="1:5" ht="39">
      <c r="A72" s="88" t="s">
        <v>384</v>
      </c>
      <c r="B72" s="70" t="s">
        <v>385</v>
      </c>
      <c r="C72" s="87">
        <f t="shared" si="6"/>
        <v>647339</v>
      </c>
      <c r="D72" s="87">
        <f t="shared" si="6"/>
        <v>0</v>
      </c>
      <c r="E72" s="87">
        <f t="shared" si="6"/>
        <v>647339</v>
      </c>
    </row>
    <row r="73" spans="1:5" ht="39">
      <c r="A73" s="88" t="s">
        <v>386</v>
      </c>
      <c r="B73" s="70" t="s">
        <v>387</v>
      </c>
      <c r="C73" s="87">
        <v>647339</v>
      </c>
      <c r="D73" s="2"/>
      <c r="E73" s="3">
        <f>C73+D73</f>
        <v>647339</v>
      </c>
    </row>
    <row r="74" spans="1:5" ht="52.5">
      <c r="A74" s="88" t="s">
        <v>388</v>
      </c>
      <c r="B74" s="70" t="s">
        <v>389</v>
      </c>
      <c r="C74" s="87">
        <f>C76+C75</f>
        <v>21164000</v>
      </c>
      <c r="D74" s="87">
        <f>D76+D75</f>
        <v>0</v>
      </c>
      <c r="E74" s="87">
        <f>E76+E75</f>
        <v>21164000</v>
      </c>
    </row>
    <row r="75" spans="1:5" ht="52.5">
      <c r="A75" s="88" t="s">
        <v>412</v>
      </c>
      <c r="B75" s="70" t="s">
        <v>413</v>
      </c>
      <c r="C75" s="87">
        <v>6000000</v>
      </c>
      <c r="D75" s="87"/>
      <c r="E75" s="87">
        <f>C75+D75</f>
        <v>6000000</v>
      </c>
    </row>
    <row r="76" spans="1:5" ht="52.5">
      <c r="A76" s="88" t="s">
        <v>390</v>
      </c>
      <c r="B76" s="70" t="s">
        <v>391</v>
      </c>
      <c r="C76" s="87">
        <f>C77</f>
        <v>15164000</v>
      </c>
      <c r="D76" s="87">
        <f>D77</f>
        <v>0</v>
      </c>
      <c r="E76" s="87">
        <f>E77</f>
        <v>15164000</v>
      </c>
    </row>
    <row r="77" spans="1:5" ht="66">
      <c r="A77" s="88" t="s">
        <v>392</v>
      </c>
      <c r="B77" s="70" t="s">
        <v>393</v>
      </c>
      <c r="C77" s="87">
        <f>612000+14552000</f>
        <v>15164000</v>
      </c>
      <c r="D77" s="2"/>
      <c r="E77" s="3">
        <f>C77+D77</f>
        <v>15164000</v>
      </c>
    </row>
    <row r="78" spans="1:5" ht="26.25">
      <c r="A78" s="88" t="s">
        <v>414</v>
      </c>
      <c r="B78" s="70" t="s">
        <v>416</v>
      </c>
      <c r="C78" s="87">
        <f>C79+C80</f>
        <v>1551532</v>
      </c>
      <c r="D78" s="87">
        <f>D79+D80</f>
        <v>0</v>
      </c>
      <c r="E78" s="87">
        <f>E79+E80</f>
        <v>1551532</v>
      </c>
    </row>
    <row r="79" spans="1:5" ht="52.5">
      <c r="A79" s="88" t="s">
        <v>428</v>
      </c>
      <c r="B79" s="70" t="s">
        <v>429</v>
      </c>
      <c r="C79" s="87">
        <v>1176552</v>
      </c>
      <c r="D79" s="87"/>
      <c r="E79" s="87">
        <f>C79+D79</f>
        <v>1176552</v>
      </c>
    </row>
    <row r="80" spans="1:5" ht="52.5">
      <c r="A80" s="88" t="s">
        <v>415</v>
      </c>
      <c r="B80" s="70" t="s">
        <v>417</v>
      </c>
      <c r="C80" s="87">
        <v>374980</v>
      </c>
      <c r="D80" s="2"/>
      <c r="E80" s="3">
        <f>C80+D80</f>
        <v>374980</v>
      </c>
    </row>
    <row r="81" spans="1:5" ht="15">
      <c r="A81" s="88" t="s">
        <v>433</v>
      </c>
      <c r="B81" s="70" t="s">
        <v>431</v>
      </c>
      <c r="C81" s="87">
        <f>C82</f>
        <v>5201200</v>
      </c>
      <c r="D81" s="87">
        <f>D82</f>
        <v>0</v>
      </c>
      <c r="E81" s="87">
        <f>E82</f>
        <v>5201200</v>
      </c>
    </row>
    <row r="82" spans="1:5" ht="26.25">
      <c r="A82" s="88" t="s">
        <v>430</v>
      </c>
      <c r="B82" s="70" t="s">
        <v>432</v>
      </c>
      <c r="C82" s="87">
        <v>5201200</v>
      </c>
      <c r="D82" s="2"/>
      <c r="E82" s="3">
        <f>C82+D82</f>
        <v>5201200</v>
      </c>
    </row>
    <row r="83" spans="1:5" ht="15">
      <c r="A83" s="62"/>
      <c r="B83" s="60" t="s">
        <v>394</v>
      </c>
      <c r="C83" s="61">
        <f>C8+C62</f>
        <v>103144225.13</v>
      </c>
      <c r="D83" s="61">
        <f>D8+D62</f>
        <v>1450222.0000000002</v>
      </c>
      <c r="E83" s="61">
        <f>E8+E62</f>
        <v>104594447.13</v>
      </c>
    </row>
    <row r="86" ht="15">
      <c r="D86" s="1"/>
    </row>
  </sheetData>
  <sheetProtection/>
  <mergeCells count="8">
    <mergeCell ref="A1:C1"/>
    <mergeCell ref="A3:E3"/>
    <mergeCell ref="A5:A6"/>
    <mergeCell ref="B5:B6"/>
    <mergeCell ref="C5:C6"/>
    <mergeCell ref="D5:D6"/>
    <mergeCell ref="E5:E6"/>
    <mergeCell ref="C2:E2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0"/>
  <sheetViews>
    <sheetView tabSelected="1" zoomScalePageLayoutView="0" workbookViewId="0" topLeftCell="A208">
      <selection activeCell="G214" sqref="G214"/>
    </sheetView>
  </sheetViews>
  <sheetFormatPr defaultColWidth="9.00390625" defaultRowHeight="15.75"/>
  <cols>
    <col min="1" max="1" width="48.875" style="5" customWidth="1"/>
    <col min="2" max="2" width="6.75390625" style="7" customWidth="1"/>
    <col min="3" max="3" width="7.25390625" style="50" customWidth="1"/>
    <col min="4" max="4" width="14.75390625" style="7" customWidth="1"/>
    <col min="5" max="5" width="10.875" style="7" customWidth="1"/>
    <col min="6" max="6" width="14.75390625" style="7" customWidth="1"/>
    <col min="7" max="7" width="12.375" style="7" bestFit="1" customWidth="1"/>
    <col min="8" max="8" width="14.375" style="7" customWidth="1"/>
    <col min="9" max="9" width="9.00390625" style="7" customWidth="1"/>
    <col min="10" max="10" width="12.125" style="7" bestFit="1" customWidth="1"/>
    <col min="11" max="16384" width="9.00390625" style="7" customWidth="1"/>
  </cols>
  <sheetData>
    <row r="1" spans="2:9" ht="51.75" customHeight="1">
      <c r="B1" s="6"/>
      <c r="C1" s="6"/>
      <c r="F1" s="98" t="s">
        <v>395</v>
      </c>
      <c r="G1" s="98"/>
      <c r="H1" s="98"/>
      <c r="I1" s="8"/>
    </row>
    <row r="2" spans="1:8" ht="18" customHeight="1">
      <c r="A2" s="99" t="s">
        <v>258</v>
      </c>
      <c r="B2" s="99"/>
      <c r="C2" s="99"/>
      <c r="D2" s="99"/>
      <c r="E2" s="99"/>
      <c r="F2" s="99"/>
      <c r="G2" s="99"/>
      <c r="H2" s="99"/>
    </row>
    <row r="3" spans="2:8" ht="12.75">
      <c r="B3" s="5"/>
      <c r="C3" s="9"/>
      <c r="D3" s="5"/>
      <c r="E3" s="5"/>
      <c r="F3" s="10"/>
      <c r="H3" s="10" t="s">
        <v>2</v>
      </c>
    </row>
    <row r="4" spans="1:11" ht="54.75">
      <c r="A4" s="11" t="s">
        <v>0</v>
      </c>
      <c r="B4" s="4" t="s">
        <v>3</v>
      </c>
      <c r="C4" s="11" t="s">
        <v>4</v>
      </c>
      <c r="D4" s="11" t="s">
        <v>5</v>
      </c>
      <c r="E4" s="4" t="s">
        <v>6</v>
      </c>
      <c r="F4" s="4" t="s">
        <v>396</v>
      </c>
      <c r="G4" s="12" t="s">
        <v>1</v>
      </c>
      <c r="H4" s="4" t="s">
        <v>397</v>
      </c>
      <c r="I4" s="51"/>
      <c r="J4" s="52"/>
      <c r="K4" s="52"/>
    </row>
    <row r="5" spans="1:8" ht="12.7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5">
        <v>7</v>
      </c>
      <c r="H5" s="15">
        <v>8</v>
      </c>
    </row>
    <row r="6" spans="1:10" s="19" customFormat="1" ht="15">
      <c r="A6" s="16" t="s">
        <v>7</v>
      </c>
      <c r="B6" s="17"/>
      <c r="C6" s="17"/>
      <c r="D6" s="17"/>
      <c r="E6" s="17"/>
      <c r="F6" s="18">
        <f>F7+F203+F230</f>
        <v>104708629.64999999</v>
      </c>
      <c r="G6" s="18">
        <f>G7+G203+G230</f>
        <v>1450222</v>
      </c>
      <c r="H6" s="18">
        <f>H7+H203+H230</f>
        <v>106158851.64999999</v>
      </c>
      <c r="J6" s="53"/>
    </row>
    <row r="7" spans="1:8" s="19" customFormat="1" ht="15">
      <c r="A7" s="20" t="s">
        <v>8</v>
      </c>
      <c r="B7" s="21" t="s">
        <v>9</v>
      </c>
      <c r="C7" s="21"/>
      <c r="D7" s="21"/>
      <c r="E7" s="21"/>
      <c r="F7" s="18">
        <f>F8+F52+F61+F73+F103+F150+F157+F181+F188+F197</f>
        <v>89689085.38</v>
      </c>
      <c r="G7" s="18">
        <f>G8+G52+G61+G73+G103+G150+G157+G181+G188+G197</f>
        <v>483360</v>
      </c>
      <c r="H7" s="18">
        <f>H8+H52+H61+H73+H103+H150+H157+H181+H188+H197</f>
        <v>90172445.38</v>
      </c>
    </row>
    <row r="8" spans="1:8" s="24" customFormat="1" ht="15">
      <c r="A8" s="22" t="s">
        <v>10</v>
      </c>
      <c r="B8" s="23" t="s">
        <v>9</v>
      </c>
      <c r="C8" s="23" t="s">
        <v>11</v>
      </c>
      <c r="D8" s="21"/>
      <c r="E8" s="21"/>
      <c r="F8" s="18">
        <f>F9+F16+F26+F32</f>
        <v>17148909.57</v>
      </c>
      <c r="G8" s="18">
        <f>G9+G16+G26+G32</f>
        <v>264780</v>
      </c>
      <c r="H8" s="18">
        <f>H9+H16+H26+H32</f>
        <v>17413689.57</v>
      </c>
    </row>
    <row r="9" spans="1:8" s="24" customFormat="1" ht="63" customHeight="1">
      <c r="A9" s="25" t="s">
        <v>12</v>
      </c>
      <c r="B9" s="21" t="s">
        <v>9</v>
      </c>
      <c r="C9" s="21" t="s">
        <v>13</v>
      </c>
      <c r="D9" s="21"/>
      <c r="E9" s="21"/>
      <c r="F9" s="26">
        <f aca="true" t="shared" si="0" ref="F9:H10">F10</f>
        <v>360812</v>
      </c>
      <c r="G9" s="26">
        <f t="shared" si="0"/>
        <v>0</v>
      </c>
      <c r="H9" s="26">
        <f t="shared" si="0"/>
        <v>360812</v>
      </c>
    </row>
    <row r="10" spans="1:8" s="24" customFormat="1" ht="30.75">
      <c r="A10" s="25" t="s">
        <v>14</v>
      </c>
      <c r="B10" s="21" t="s">
        <v>9</v>
      </c>
      <c r="C10" s="21" t="s">
        <v>13</v>
      </c>
      <c r="D10" s="27" t="s">
        <v>15</v>
      </c>
      <c r="E10" s="21"/>
      <c r="F10" s="26">
        <f t="shared" si="0"/>
        <v>360812</v>
      </c>
      <c r="G10" s="26">
        <f t="shared" si="0"/>
        <v>0</v>
      </c>
      <c r="H10" s="26">
        <f t="shared" si="0"/>
        <v>360812</v>
      </c>
    </row>
    <row r="11" spans="1:8" s="24" customFormat="1" ht="15">
      <c r="A11" s="20" t="s">
        <v>16</v>
      </c>
      <c r="B11" s="21" t="s">
        <v>9</v>
      </c>
      <c r="C11" s="21" t="s">
        <v>13</v>
      </c>
      <c r="D11" s="27" t="s">
        <v>17</v>
      </c>
      <c r="E11" s="21"/>
      <c r="F11" s="26">
        <f>F12+F14</f>
        <v>360812</v>
      </c>
      <c r="G11" s="26">
        <f>G12+G14</f>
        <v>0</v>
      </c>
      <c r="H11" s="26">
        <f>H12+H14</f>
        <v>360812</v>
      </c>
    </row>
    <row r="12" spans="1:8" s="24" customFormat="1" ht="78">
      <c r="A12" s="25" t="s">
        <v>18</v>
      </c>
      <c r="B12" s="27" t="s">
        <v>9</v>
      </c>
      <c r="C12" s="27" t="s">
        <v>13</v>
      </c>
      <c r="D12" s="27" t="s">
        <v>17</v>
      </c>
      <c r="E12" s="27" t="s">
        <v>19</v>
      </c>
      <c r="F12" s="26">
        <f>F13</f>
        <v>296856</v>
      </c>
      <c r="G12" s="26">
        <f>G13</f>
        <v>0</v>
      </c>
      <c r="H12" s="26">
        <f>H13</f>
        <v>296856</v>
      </c>
    </row>
    <row r="13" spans="1:8" s="24" customFormat="1" ht="30.75">
      <c r="A13" s="25" t="s">
        <v>20</v>
      </c>
      <c r="B13" s="27" t="s">
        <v>9</v>
      </c>
      <c r="C13" s="27" t="s">
        <v>13</v>
      </c>
      <c r="D13" s="27" t="s">
        <v>17</v>
      </c>
      <c r="E13" s="27" t="s">
        <v>21</v>
      </c>
      <c r="F13" s="26">
        <v>296856</v>
      </c>
      <c r="H13" s="26">
        <f>F13+G13</f>
        <v>296856</v>
      </c>
    </row>
    <row r="14" spans="1:8" s="24" customFormat="1" ht="30.75">
      <c r="A14" s="25" t="s">
        <v>22</v>
      </c>
      <c r="B14" s="27" t="s">
        <v>9</v>
      </c>
      <c r="C14" s="27" t="s">
        <v>13</v>
      </c>
      <c r="D14" s="27" t="s">
        <v>17</v>
      </c>
      <c r="E14" s="27" t="s">
        <v>23</v>
      </c>
      <c r="F14" s="26">
        <f>F15</f>
        <v>63956</v>
      </c>
      <c r="G14" s="26">
        <f>G15</f>
        <v>0</v>
      </c>
      <c r="H14" s="26">
        <f>H15</f>
        <v>63956</v>
      </c>
    </row>
    <row r="15" spans="1:8" s="24" customFormat="1" ht="30.75">
      <c r="A15" s="25" t="s">
        <v>24</v>
      </c>
      <c r="B15" s="27" t="s">
        <v>9</v>
      </c>
      <c r="C15" s="27" t="s">
        <v>13</v>
      </c>
      <c r="D15" s="27" t="s">
        <v>17</v>
      </c>
      <c r="E15" s="27" t="s">
        <v>25</v>
      </c>
      <c r="F15" s="26">
        <v>63956</v>
      </c>
      <c r="H15" s="26">
        <f>F15+G15</f>
        <v>63956</v>
      </c>
    </row>
    <row r="16" spans="1:8" s="29" customFormat="1" ht="62.25">
      <c r="A16" s="20" t="s">
        <v>26</v>
      </c>
      <c r="B16" s="21" t="s">
        <v>9</v>
      </c>
      <c r="C16" s="21" t="s">
        <v>27</v>
      </c>
      <c r="D16" s="28"/>
      <c r="E16" s="21"/>
      <c r="F16" s="26">
        <f>F17</f>
        <v>13846580.7</v>
      </c>
      <c r="G16" s="26">
        <f>G17</f>
        <v>114780</v>
      </c>
      <c r="H16" s="26">
        <f>H17</f>
        <v>13961360.7</v>
      </c>
    </row>
    <row r="17" spans="1:8" s="29" customFormat="1" ht="30.75">
      <c r="A17" s="25" t="s">
        <v>28</v>
      </c>
      <c r="B17" s="27" t="s">
        <v>9</v>
      </c>
      <c r="C17" s="27" t="s">
        <v>27</v>
      </c>
      <c r="D17" s="27" t="s">
        <v>29</v>
      </c>
      <c r="E17" s="21"/>
      <c r="F17" s="26">
        <f>F18+F23</f>
        <v>13846580.7</v>
      </c>
      <c r="G17" s="26">
        <f>G18+G23</f>
        <v>114780</v>
      </c>
      <c r="H17" s="26">
        <f>H18+H23</f>
        <v>13961360.7</v>
      </c>
    </row>
    <row r="18" spans="1:8" s="29" customFormat="1" ht="15">
      <c r="A18" s="25" t="s">
        <v>16</v>
      </c>
      <c r="B18" s="27" t="s">
        <v>9</v>
      </c>
      <c r="C18" s="27" t="s">
        <v>30</v>
      </c>
      <c r="D18" s="27" t="s">
        <v>31</v>
      </c>
      <c r="E18" s="21"/>
      <c r="F18" s="26">
        <f>F19+F21</f>
        <v>13078647.7</v>
      </c>
      <c r="G18" s="26">
        <f>G19+G21</f>
        <v>114780</v>
      </c>
      <c r="H18" s="26">
        <f>H19+H21</f>
        <v>13193427.7</v>
      </c>
    </row>
    <row r="19" spans="1:8" s="29" customFormat="1" ht="78">
      <c r="A19" s="25" t="s">
        <v>18</v>
      </c>
      <c r="B19" s="27" t="s">
        <v>9</v>
      </c>
      <c r="C19" s="27" t="s">
        <v>30</v>
      </c>
      <c r="D19" s="27" t="s">
        <v>31</v>
      </c>
      <c r="E19" s="27" t="s">
        <v>19</v>
      </c>
      <c r="F19" s="26">
        <f>F20</f>
        <v>10269255.15</v>
      </c>
      <c r="G19" s="26">
        <f>G20</f>
        <v>0</v>
      </c>
      <c r="H19" s="26">
        <f>H20</f>
        <v>10269255.15</v>
      </c>
    </row>
    <row r="20" spans="1:8" s="29" customFormat="1" ht="30.75">
      <c r="A20" s="25" t="s">
        <v>20</v>
      </c>
      <c r="B20" s="27" t="s">
        <v>9</v>
      </c>
      <c r="C20" s="27" t="s">
        <v>30</v>
      </c>
      <c r="D20" s="27" t="s">
        <v>31</v>
      </c>
      <c r="E20" s="27" t="s">
        <v>21</v>
      </c>
      <c r="F20" s="26">
        <v>10269255.15</v>
      </c>
      <c r="G20" s="26"/>
      <c r="H20" s="26">
        <f>F20+G20</f>
        <v>10269255.15</v>
      </c>
    </row>
    <row r="21" spans="1:8" s="29" customFormat="1" ht="30.75">
      <c r="A21" s="25" t="s">
        <v>22</v>
      </c>
      <c r="B21" s="27" t="s">
        <v>9</v>
      </c>
      <c r="C21" s="27" t="s">
        <v>30</v>
      </c>
      <c r="D21" s="27" t="s">
        <v>31</v>
      </c>
      <c r="E21" s="27" t="s">
        <v>23</v>
      </c>
      <c r="F21" s="26">
        <f>F22</f>
        <v>2809392.55</v>
      </c>
      <c r="G21" s="26">
        <f>G22</f>
        <v>114780</v>
      </c>
      <c r="H21" s="26">
        <f>H22</f>
        <v>2924172.55</v>
      </c>
    </row>
    <row r="22" spans="1:8" s="29" customFormat="1" ht="30.75">
      <c r="A22" s="25" t="s">
        <v>24</v>
      </c>
      <c r="B22" s="27" t="s">
        <v>9</v>
      </c>
      <c r="C22" s="27" t="s">
        <v>30</v>
      </c>
      <c r="D22" s="27" t="s">
        <v>31</v>
      </c>
      <c r="E22" s="27" t="s">
        <v>25</v>
      </c>
      <c r="F22" s="26">
        <v>2809392.55</v>
      </c>
      <c r="G22" s="26">
        <v>114780</v>
      </c>
      <c r="H22" s="26">
        <f>F22+G22</f>
        <v>2924172.55</v>
      </c>
    </row>
    <row r="23" spans="1:8" s="29" customFormat="1" ht="46.5">
      <c r="A23" s="20" t="s">
        <v>36</v>
      </c>
      <c r="B23" s="27" t="s">
        <v>9</v>
      </c>
      <c r="C23" s="27" t="s">
        <v>30</v>
      </c>
      <c r="D23" s="27" t="s">
        <v>37</v>
      </c>
      <c r="E23" s="21"/>
      <c r="F23" s="26">
        <f aca="true" t="shared" si="1" ref="F23:H24">F24</f>
        <v>767933</v>
      </c>
      <c r="G23" s="26">
        <f t="shared" si="1"/>
        <v>0</v>
      </c>
      <c r="H23" s="26">
        <f t="shared" si="1"/>
        <v>767933</v>
      </c>
    </row>
    <row r="24" spans="1:8" s="29" customFormat="1" ht="78">
      <c r="A24" s="25" t="s">
        <v>18</v>
      </c>
      <c r="B24" s="27" t="s">
        <v>9</v>
      </c>
      <c r="C24" s="27" t="s">
        <v>30</v>
      </c>
      <c r="D24" s="27" t="s">
        <v>37</v>
      </c>
      <c r="E24" s="27" t="s">
        <v>19</v>
      </c>
      <c r="F24" s="26">
        <f t="shared" si="1"/>
        <v>767933</v>
      </c>
      <c r="G24" s="26">
        <f t="shared" si="1"/>
        <v>0</v>
      </c>
      <c r="H24" s="26">
        <f t="shared" si="1"/>
        <v>767933</v>
      </c>
    </row>
    <row r="25" spans="1:8" s="29" customFormat="1" ht="30.75">
      <c r="A25" s="25" t="s">
        <v>20</v>
      </c>
      <c r="B25" s="27" t="s">
        <v>9</v>
      </c>
      <c r="C25" s="27" t="s">
        <v>30</v>
      </c>
      <c r="D25" s="27" t="s">
        <v>37</v>
      </c>
      <c r="E25" s="27" t="s">
        <v>21</v>
      </c>
      <c r="F25" s="26">
        <v>767933</v>
      </c>
      <c r="G25" s="26"/>
      <c r="H25" s="26">
        <f>F25+G25</f>
        <v>767933</v>
      </c>
    </row>
    <row r="26" spans="1:8" s="29" customFormat="1" ht="15">
      <c r="A26" s="20" t="s">
        <v>38</v>
      </c>
      <c r="B26" s="21" t="s">
        <v>9</v>
      </c>
      <c r="C26" s="21" t="s">
        <v>39</v>
      </c>
      <c r="D26" s="21"/>
      <c r="E26" s="21"/>
      <c r="F26" s="26">
        <f>F27</f>
        <v>100000</v>
      </c>
      <c r="G26" s="26">
        <f>G27</f>
        <v>0</v>
      </c>
      <c r="H26" s="26">
        <f>H27</f>
        <v>100000</v>
      </c>
    </row>
    <row r="27" spans="1:8" s="29" customFormat="1" ht="46.5">
      <c r="A27" s="25" t="s">
        <v>40</v>
      </c>
      <c r="B27" s="27" t="s">
        <v>9</v>
      </c>
      <c r="C27" s="27" t="s">
        <v>39</v>
      </c>
      <c r="D27" s="27" t="s">
        <v>41</v>
      </c>
      <c r="E27" s="27"/>
      <c r="F27" s="26">
        <f>F29</f>
        <v>100000</v>
      </c>
      <c r="G27" s="26">
        <f>G29</f>
        <v>0</v>
      </c>
      <c r="H27" s="26">
        <f>H29</f>
        <v>100000</v>
      </c>
    </row>
    <row r="28" spans="1:8" s="29" customFormat="1" ht="30.75">
      <c r="A28" s="25" t="s">
        <v>42</v>
      </c>
      <c r="B28" s="27" t="s">
        <v>9</v>
      </c>
      <c r="C28" s="27" t="s">
        <v>39</v>
      </c>
      <c r="D28" s="27" t="s">
        <v>43</v>
      </c>
      <c r="E28" s="27"/>
      <c r="F28" s="26">
        <f>F29</f>
        <v>100000</v>
      </c>
      <c r="G28" s="26">
        <f aca="true" t="shared" si="2" ref="G28:H30">G29</f>
        <v>0</v>
      </c>
      <c r="H28" s="26">
        <f t="shared" si="2"/>
        <v>100000</v>
      </c>
    </row>
    <row r="29" spans="1:8" s="29" customFormat="1" ht="20.25" customHeight="1">
      <c r="A29" s="25" t="s">
        <v>44</v>
      </c>
      <c r="B29" s="27" t="s">
        <v>9</v>
      </c>
      <c r="C29" s="27" t="s">
        <v>39</v>
      </c>
      <c r="D29" s="27" t="s">
        <v>43</v>
      </c>
      <c r="E29" s="27"/>
      <c r="F29" s="26">
        <f>F30</f>
        <v>100000</v>
      </c>
      <c r="G29" s="26">
        <f t="shared" si="2"/>
        <v>0</v>
      </c>
      <c r="H29" s="26">
        <f t="shared" si="2"/>
        <v>100000</v>
      </c>
    </row>
    <row r="30" spans="1:8" s="29" customFormat="1" ht="15">
      <c r="A30" s="25" t="s">
        <v>32</v>
      </c>
      <c r="B30" s="27" t="s">
        <v>9</v>
      </c>
      <c r="C30" s="27" t="s">
        <v>39</v>
      </c>
      <c r="D30" s="27" t="s">
        <v>43</v>
      </c>
      <c r="E30" s="27" t="s">
        <v>33</v>
      </c>
      <c r="F30" s="26">
        <f>F31</f>
        <v>100000</v>
      </c>
      <c r="G30" s="26">
        <f t="shared" si="2"/>
        <v>0</v>
      </c>
      <c r="H30" s="26">
        <f t="shared" si="2"/>
        <v>100000</v>
      </c>
    </row>
    <row r="31" spans="1:8" s="29" customFormat="1" ht="15">
      <c r="A31" s="25" t="s">
        <v>45</v>
      </c>
      <c r="B31" s="27" t="s">
        <v>9</v>
      </c>
      <c r="C31" s="27" t="s">
        <v>39</v>
      </c>
      <c r="D31" s="27" t="s">
        <v>43</v>
      </c>
      <c r="E31" s="27" t="s">
        <v>46</v>
      </c>
      <c r="F31" s="26">
        <v>100000</v>
      </c>
      <c r="H31" s="26">
        <f>F31+G31</f>
        <v>100000</v>
      </c>
    </row>
    <row r="32" spans="1:8" s="29" customFormat="1" ht="15">
      <c r="A32" s="20" t="s">
        <v>47</v>
      </c>
      <c r="B32" s="21" t="s">
        <v>9</v>
      </c>
      <c r="C32" s="21" t="s">
        <v>48</v>
      </c>
      <c r="D32" s="28"/>
      <c r="E32" s="21"/>
      <c r="F32" s="26">
        <f>F43+F33+F40</f>
        <v>2841516.87</v>
      </c>
      <c r="G32" s="26">
        <f>G43+G33+G40</f>
        <v>150000</v>
      </c>
      <c r="H32" s="26">
        <f>H43+H33+H40</f>
        <v>2991516.87</v>
      </c>
    </row>
    <row r="33" spans="1:8" s="29" customFormat="1" ht="28.5" customHeight="1">
      <c r="A33" s="20" t="s">
        <v>49</v>
      </c>
      <c r="B33" s="21" t="s">
        <v>9</v>
      </c>
      <c r="C33" s="21" t="s">
        <v>48</v>
      </c>
      <c r="D33" s="21" t="s">
        <v>50</v>
      </c>
      <c r="E33" s="21"/>
      <c r="F33" s="26">
        <f aca="true" t="shared" si="3" ref="F33:H34">F34</f>
        <v>1259098</v>
      </c>
      <c r="G33" s="26">
        <f t="shared" si="3"/>
        <v>0</v>
      </c>
      <c r="H33" s="26">
        <f t="shared" si="3"/>
        <v>1259098</v>
      </c>
    </row>
    <row r="34" spans="1:8" s="29" customFormat="1" ht="63.75" customHeight="1">
      <c r="A34" s="20" t="s">
        <v>51</v>
      </c>
      <c r="B34" s="21" t="s">
        <v>9</v>
      </c>
      <c r="C34" s="21" t="s">
        <v>48</v>
      </c>
      <c r="D34" s="21" t="s">
        <v>52</v>
      </c>
      <c r="E34" s="21"/>
      <c r="F34" s="26">
        <f t="shared" si="3"/>
        <v>1259098</v>
      </c>
      <c r="G34" s="26">
        <f t="shared" si="3"/>
        <v>0</v>
      </c>
      <c r="H34" s="26">
        <f t="shared" si="3"/>
        <v>1259098</v>
      </c>
    </row>
    <row r="35" spans="1:8" s="29" customFormat="1" ht="46.5">
      <c r="A35" s="20" t="s">
        <v>53</v>
      </c>
      <c r="B35" s="21" t="s">
        <v>9</v>
      </c>
      <c r="C35" s="21" t="s">
        <v>48</v>
      </c>
      <c r="D35" s="21" t="s">
        <v>54</v>
      </c>
      <c r="E35" s="21"/>
      <c r="F35" s="26">
        <f>F36+F38</f>
        <v>1259098</v>
      </c>
      <c r="G35" s="26">
        <f>G36+G38</f>
        <v>0</v>
      </c>
      <c r="H35" s="26">
        <f>H36+H38</f>
        <v>1259098</v>
      </c>
    </row>
    <row r="36" spans="1:8" s="29" customFormat="1" ht="78">
      <c r="A36" s="25" t="s">
        <v>18</v>
      </c>
      <c r="B36" s="21" t="s">
        <v>9</v>
      </c>
      <c r="C36" s="21" t="s">
        <v>48</v>
      </c>
      <c r="D36" s="21" t="s">
        <v>54</v>
      </c>
      <c r="E36" s="21" t="s">
        <v>19</v>
      </c>
      <c r="F36" s="26">
        <f>F37</f>
        <v>1184012.04</v>
      </c>
      <c r="G36" s="26">
        <f>G37</f>
        <v>0</v>
      </c>
      <c r="H36" s="26">
        <f>H37</f>
        <v>1184012.04</v>
      </c>
    </row>
    <row r="37" spans="1:8" s="29" customFormat="1" ht="30.75">
      <c r="A37" s="25" t="s">
        <v>20</v>
      </c>
      <c r="B37" s="21" t="s">
        <v>9</v>
      </c>
      <c r="C37" s="21" t="s">
        <v>48</v>
      </c>
      <c r="D37" s="21" t="s">
        <v>54</v>
      </c>
      <c r="E37" s="21" t="s">
        <v>21</v>
      </c>
      <c r="F37" s="26">
        <v>1184012.04</v>
      </c>
      <c r="H37" s="26">
        <f>F37+G37</f>
        <v>1184012.04</v>
      </c>
    </row>
    <row r="38" spans="1:8" s="29" customFormat="1" ht="30.75">
      <c r="A38" s="25" t="s">
        <v>22</v>
      </c>
      <c r="B38" s="21" t="s">
        <v>9</v>
      </c>
      <c r="C38" s="21" t="s">
        <v>48</v>
      </c>
      <c r="D38" s="21" t="s">
        <v>54</v>
      </c>
      <c r="E38" s="21" t="s">
        <v>23</v>
      </c>
      <c r="F38" s="26">
        <f>F39</f>
        <v>75085.96</v>
      </c>
      <c r="G38" s="26">
        <f>G39</f>
        <v>0</v>
      </c>
      <c r="H38" s="26">
        <f>H39</f>
        <v>75085.96</v>
      </c>
    </row>
    <row r="39" spans="1:8" s="29" customFormat="1" ht="30.75">
      <c r="A39" s="25" t="s">
        <v>24</v>
      </c>
      <c r="B39" s="21" t="s">
        <v>9</v>
      </c>
      <c r="C39" s="21" t="s">
        <v>48</v>
      </c>
      <c r="D39" s="21" t="s">
        <v>54</v>
      </c>
      <c r="E39" s="21" t="s">
        <v>25</v>
      </c>
      <c r="F39" s="26">
        <v>75085.96</v>
      </c>
      <c r="G39" s="26"/>
      <c r="H39" s="26">
        <f>F39+G39</f>
        <v>75085.96</v>
      </c>
    </row>
    <row r="40" spans="1:8" s="29" customFormat="1" ht="46.5">
      <c r="A40" s="25" t="s">
        <v>418</v>
      </c>
      <c r="B40" s="21" t="s">
        <v>9</v>
      </c>
      <c r="C40" s="21" t="s">
        <v>48</v>
      </c>
      <c r="D40" s="21" t="s">
        <v>419</v>
      </c>
      <c r="E40" s="21"/>
      <c r="F40" s="26">
        <f aca="true" t="shared" si="4" ref="F40:H41">F41</f>
        <v>374980</v>
      </c>
      <c r="G40" s="26">
        <f t="shared" si="4"/>
        <v>0</v>
      </c>
      <c r="H40" s="26">
        <f t="shared" si="4"/>
        <v>374980</v>
      </c>
    </row>
    <row r="41" spans="1:8" s="29" customFormat="1" ht="78">
      <c r="A41" s="25" t="s">
        <v>18</v>
      </c>
      <c r="B41" s="21" t="s">
        <v>9</v>
      </c>
      <c r="C41" s="21" t="s">
        <v>48</v>
      </c>
      <c r="D41" s="21" t="s">
        <v>419</v>
      </c>
      <c r="E41" s="21" t="s">
        <v>19</v>
      </c>
      <c r="F41" s="26">
        <f t="shared" si="4"/>
        <v>374980</v>
      </c>
      <c r="G41" s="26">
        <f t="shared" si="4"/>
        <v>0</v>
      </c>
      <c r="H41" s="26">
        <f t="shared" si="4"/>
        <v>374980</v>
      </c>
    </row>
    <row r="42" spans="1:8" s="29" customFormat="1" ht="30.75">
      <c r="A42" s="25" t="s">
        <v>20</v>
      </c>
      <c r="B42" s="21" t="s">
        <v>9</v>
      </c>
      <c r="C42" s="21" t="s">
        <v>48</v>
      </c>
      <c r="D42" s="21" t="s">
        <v>419</v>
      </c>
      <c r="E42" s="21" t="s">
        <v>21</v>
      </c>
      <c r="F42" s="26">
        <v>374980</v>
      </c>
      <c r="G42" s="26"/>
      <c r="H42" s="26">
        <f>F42+G42</f>
        <v>374980</v>
      </c>
    </row>
    <row r="43" spans="1:8" s="29" customFormat="1" ht="30.75">
      <c r="A43" s="25" t="s">
        <v>28</v>
      </c>
      <c r="B43" s="27" t="s">
        <v>9</v>
      </c>
      <c r="C43" s="27" t="s">
        <v>48</v>
      </c>
      <c r="D43" s="27" t="s">
        <v>29</v>
      </c>
      <c r="E43" s="21"/>
      <c r="F43" s="26">
        <f>F44</f>
        <v>1207438.87</v>
      </c>
      <c r="G43" s="26">
        <f>G44</f>
        <v>150000</v>
      </c>
      <c r="H43" s="26">
        <f>H44</f>
        <v>1357438.87</v>
      </c>
    </row>
    <row r="44" spans="1:8" s="29" customFormat="1" ht="15">
      <c r="A44" s="25" t="s">
        <v>55</v>
      </c>
      <c r="B44" s="27" t="s">
        <v>9</v>
      </c>
      <c r="C44" s="27" t="s">
        <v>48</v>
      </c>
      <c r="D44" s="27" t="s">
        <v>56</v>
      </c>
      <c r="E44" s="27"/>
      <c r="F44" s="26">
        <f>F45+F47+F49</f>
        <v>1207438.87</v>
      </c>
      <c r="G44" s="26">
        <f>G45+G47+G49</f>
        <v>150000</v>
      </c>
      <c r="H44" s="26">
        <f>H45+H47+H49</f>
        <v>1357438.87</v>
      </c>
    </row>
    <row r="45" spans="1:8" s="29" customFormat="1" ht="30.75">
      <c r="A45" s="25" t="s">
        <v>22</v>
      </c>
      <c r="B45" s="27" t="s">
        <v>9</v>
      </c>
      <c r="C45" s="27" t="s">
        <v>48</v>
      </c>
      <c r="D45" s="27" t="s">
        <v>56</v>
      </c>
      <c r="E45" s="27" t="s">
        <v>23</v>
      </c>
      <c r="F45" s="26">
        <f>F46</f>
        <v>732842.22</v>
      </c>
      <c r="G45" s="26">
        <f>G46</f>
        <v>150000</v>
      </c>
      <c r="H45" s="26">
        <f>H46</f>
        <v>882842.22</v>
      </c>
    </row>
    <row r="46" spans="1:8" s="29" customFormat="1" ht="30.75">
      <c r="A46" s="25" t="s">
        <v>24</v>
      </c>
      <c r="B46" s="27" t="s">
        <v>9</v>
      </c>
      <c r="C46" s="27" t="s">
        <v>48</v>
      </c>
      <c r="D46" s="27" t="s">
        <v>56</v>
      </c>
      <c r="E46" s="27" t="s">
        <v>25</v>
      </c>
      <c r="F46" s="26">
        <v>732842.22</v>
      </c>
      <c r="G46" s="26">
        <v>150000</v>
      </c>
      <c r="H46" s="26">
        <f>F46+G46</f>
        <v>882842.22</v>
      </c>
    </row>
    <row r="47" spans="1:8" s="29" customFormat="1" ht="15">
      <c r="A47" s="25" t="s">
        <v>57</v>
      </c>
      <c r="B47" s="27" t="s">
        <v>9</v>
      </c>
      <c r="C47" s="27" t="s">
        <v>48</v>
      </c>
      <c r="D47" s="27" t="s">
        <v>56</v>
      </c>
      <c r="E47" s="27" t="s">
        <v>58</v>
      </c>
      <c r="F47" s="26">
        <f>F48</f>
        <v>58000</v>
      </c>
      <c r="G47" s="26">
        <f>G48</f>
        <v>0</v>
      </c>
      <c r="H47" s="26">
        <f>H48</f>
        <v>58000</v>
      </c>
    </row>
    <row r="48" spans="1:8" s="29" customFormat="1" ht="15">
      <c r="A48" s="25" t="s">
        <v>59</v>
      </c>
      <c r="B48" s="27" t="s">
        <v>9</v>
      </c>
      <c r="C48" s="27" t="s">
        <v>48</v>
      </c>
      <c r="D48" s="27" t="s">
        <v>56</v>
      </c>
      <c r="E48" s="27" t="s">
        <v>60</v>
      </c>
      <c r="F48" s="26">
        <v>58000</v>
      </c>
      <c r="H48" s="26">
        <f>F48+G48</f>
        <v>58000</v>
      </c>
    </row>
    <row r="49" spans="1:8" s="29" customFormat="1" ht="15">
      <c r="A49" s="25" t="s">
        <v>32</v>
      </c>
      <c r="B49" s="27" t="s">
        <v>9</v>
      </c>
      <c r="C49" s="27" t="s">
        <v>48</v>
      </c>
      <c r="D49" s="27" t="s">
        <v>56</v>
      </c>
      <c r="E49" s="27" t="s">
        <v>33</v>
      </c>
      <c r="F49" s="26">
        <f>F50+F51</f>
        <v>416596.65</v>
      </c>
      <c r="G49" s="26">
        <f>G50+G51</f>
        <v>0</v>
      </c>
      <c r="H49" s="26">
        <f>H50+H51</f>
        <v>416596.65</v>
      </c>
    </row>
    <row r="50" spans="1:8" s="29" customFormat="1" ht="15">
      <c r="A50" s="25" t="s">
        <v>435</v>
      </c>
      <c r="B50" s="27" t="s">
        <v>9</v>
      </c>
      <c r="C50" s="27" t="s">
        <v>48</v>
      </c>
      <c r="D50" s="27" t="s">
        <v>56</v>
      </c>
      <c r="E50" s="27" t="s">
        <v>434</v>
      </c>
      <c r="F50" s="26">
        <v>381181.45</v>
      </c>
      <c r="G50" s="26"/>
      <c r="H50" s="26">
        <f>F50+G50</f>
        <v>381181.45</v>
      </c>
    </row>
    <row r="51" spans="1:8" s="29" customFormat="1" ht="15">
      <c r="A51" s="25" t="s">
        <v>34</v>
      </c>
      <c r="B51" s="27" t="s">
        <v>9</v>
      </c>
      <c r="C51" s="27" t="s">
        <v>48</v>
      </c>
      <c r="D51" s="27" t="s">
        <v>56</v>
      </c>
      <c r="E51" s="27" t="s">
        <v>35</v>
      </c>
      <c r="F51" s="26">
        <v>35415.2</v>
      </c>
      <c r="G51" s="26"/>
      <c r="H51" s="26">
        <f>F51+G51</f>
        <v>35415.2</v>
      </c>
    </row>
    <row r="52" spans="1:8" s="29" customFormat="1" ht="15">
      <c r="A52" s="22" t="s">
        <v>61</v>
      </c>
      <c r="B52" s="23" t="s">
        <v>9</v>
      </c>
      <c r="C52" s="23" t="s">
        <v>62</v>
      </c>
      <c r="D52" s="21"/>
      <c r="E52" s="23"/>
      <c r="F52" s="18">
        <f>F53</f>
        <v>647339</v>
      </c>
      <c r="G52" s="18">
        <f aca="true" t="shared" si="5" ref="G52:H55">G53</f>
        <v>0</v>
      </c>
      <c r="H52" s="18">
        <f t="shared" si="5"/>
        <v>647339</v>
      </c>
    </row>
    <row r="53" spans="1:8" s="29" customFormat="1" ht="15">
      <c r="A53" s="20" t="s">
        <v>63</v>
      </c>
      <c r="B53" s="21" t="s">
        <v>9</v>
      </c>
      <c r="C53" s="21" t="s">
        <v>64</v>
      </c>
      <c r="D53" s="21"/>
      <c r="E53" s="21"/>
      <c r="F53" s="26">
        <f>F54</f>
        <v>647339</v>
      </c>
      <c r="G53" s="26">
        <f t="shared" si="5"/>
        <v>0</v>
      </c>
      <c r="H53" s="26">
        <f t="shared" si="5"/>
        <v>647339</v>
      </c>
    </row>
    <row r="54" spans="1:8" s="29" customFormat="1" ht="30.75">
      <c r="A54" s="30" t="s">
        <v>65</v>
      </c>
      <c r="B54" s="27" t="s">
        <v>9</v>
      </c>
      <c r="C54" s="31" t="s">
        <v>66</v>
      </c>
      <c r="D54" s="31" t="s">
        <v>67</v>
      </c>
      <c r="E54" s="21"/>
      <c r="F54" s="26">
        <f>F55</f>
        <v>647339</v>
      </c>
      <c r="G54" s="26">
        <f t="shared" si="5"/>
        <v>0</v>
      </c>
      <c r="H54" s="26">
        <f t="shared" si="5"/>
        <v>647339</v>
      </c>
    </row>
    <row r="55" spans="1:8" s="29" customFormat="1" ht="15">
      <c r="A55" s="30" t="s">
        <v>68</v>
      </c>
      <c r="B55" s="27" t="s">
        <v>9</v>
      </c>
      <c r="C55" s="31" t="s">
        <v>66</v>
      </c>
      <c r="D55" s="31" t="s">
        <v>69</v>
      </c>
      <c r="E55" s="21"/>
      <c r="F55" s="26">
        <f>F56</f>
        <v>647339</v>
      </c>
      <c r="G55" s="26">
        <f t="shared" si="5"/>
        <v>0</v>
      </c>
      <c r="H55" s="26">
        <f t="shared" si="5"/>
        <v>647339</v>
      </c>
    </row>
    <row r="56" spans="1:8" s="29" customFormat="1" ht="30.75">
      <c r="A56" s="32" t="s">
        <v>70</v>
      </c>
      <c r="B56" s="27" t="s">
        <v>9</v>
      </c>
      <c r="C56" s="31" t="s">
        <v>66</v>
      </c>
      <c r="D56" s="31" t="s">
        <v>71</v>
      </c>
      <c r="E56" s="21"/>
      <c r="F56" s="26">
        <f>F57+F59</f>
        <v>647339</v>
      </c>
      <c r="G56" s="26">
        <f>G57+G59</f>
        <v>0</v>
      </c>
      <c r="H56" s="26">
        <f>H57+H59</f>
        <v>647339</v>
      </c>
    </row>
    <row r="57" spans="1:8" s="29" customFormat="1" ht="62.25">
      <c r="A57" s="20" t="s">
        <v>72</v>
      </c>
      <c r="B57" s="21" t="s">
        <v>9</v>
      </c>
      <c r="C57" s="21" t="s">
        <v>64</v>
      </c>
      <c r="D57" s="31" t="s">
        <v>71</v>
      </c>
      <c r="E57" s="21" t="s">
        <v>19</v>
      </c>
      <c r="F57" s="26">
        <f>F58</f>
        <v>610339</v>
      </c>
      <c r="G57" s="26">
        <f>G58</f>
        <v>0</v>
      </c>
      <c r="H57" s="26">
        <f>H58</f>
        <v>610339</v>
      </c>
    </row>
    <row r="58" spans="1:8" s="29" customFormat="1" ht="30.75">
      <c r="A58" s="20" t="s">
        <v>73</v>
      </c>
      <c r="B58" s="21" t="s">
        <v>9</v>
      </c>
      <c r="C58" s="21" t="s">
        <v>64</v>
      </c>
      <c r="D58" s="31" t="s">
        <v>71</v>
      </c>
      <c r="E58" s="21" t="s">
        <v>21</v>
      </c>
      <c r="F58" s="33">
        <v>610339</v>
      </c>
      <c r="H58" s="26">
        <f>F58+G58</f>
        <v>610339</v>
      </c>
    </row>
    <row r="59" spans="1:8" s="29" customFormat="1" ht="30.75">
      <c r="A59" s="20" t="s">
        <v>74</v>
      </c>
      <c r="B59" s="21" t="s">
        <v>9</v>
      </c>
      <c r="C59" s="21" t="s">
        <v>64</v>
      </c>
      <c r="D59" s="31" t="s">
        <v>71</v>
      </c>
      <c r="E59" s="21" t="s">
        <v>23</v>
      </c>
      <c r="F59" s="26">
        <f>F60</f>
        <v>37000</v>
      </c>
      <c r="G59" s="26">
        <f>G60</f>
        <v>0</v>
      </c>
      <c r="H59" s="26">
        <f>H60</f>
        <v>37000</v>
      </c>
    </row>
    <row r="60" spans="1:8" s="29" customFormat="1" ht="30.75">
      <c r="A60" s="20" t="s">
        <v>75</v>
      </c>
      <c r="B60" s="21" t="s">
        <v>9</v>
      </c>
      <c r="C60" s="21" t="s">
        <v>64</v>
      </c>
      <c r="D60" s="31" t="s">
        <v>71</v>
      </c>
      <c r="E60" s="21" t="s">
        <v>25</v>
      </c>
      <c r="F60" s="33">
        <v>37000</v>
      </c>
      <c r="H60" s="26">
        <f>F60+G60</f>
        <v>37000</v>
      </c>
    </row>
    <row r="61" spans="1:8" s="29" customFormat="1" ht="30.75">
      <c r="A61" s="22" t="s">
        <v>76</v>
      </c>
      <c r="B61" s="23" t="s">
        <v>9</v>
      </c>
      <c r="C61" s="23" t="s">
        <v>77</v>
      </c>
      <c r="D61" s="21"/>
      <c r="E61" s="23"/>
      <c r="F61" s="18">
        <f>F62</f>
        <v>779706.9</v>
      </c>
      <c r="G61" s="18">
        <f>G62</f>
        <v>0</v>
      </c>
      <c r="H61" s="18">
        <f>H62</f>
        <v>779706.9</v>
      </c>
    </row>
    <row r="62" spans="1:8" s="29" customFormat="1" ht="30.75">
      <c r="A62" s="32" t="s">
        <v>81</v>
      </c>
      <c r="B62" s="27" t="s">
        <v>9</v>
      </c>
      <c r="C62" s="21" t="s">
        <v>82</v>
      </c>
      <c r="D62" s="31" t="s">
        <v>80</v>
      </c>
      <c r="E62" s="31" t="s">
        <v>80</v>
      </c>
      <c r="F62" s="26">
        <f aca="true" t="shared" si="6" ref="F62:H63">F63</f>
        <v>779706.9</v>
      </c>
      <c r="G62" s="26">
        <f t="shared" si="6"/>
        <v>0</v>
      </c>
      <c r="H62" s="26">
        <f t="shared" si="6"/>
        <v>779706.9</v>
      </c>
    </row>
    <row r="63" spans="1:8" s="29" customFormat="1" ht="46.5">
      <c r="A63" s="30" t="s">
        <v>78</v>
      </c>
      <c r="B63" s="27" t="s">
        <v>9</v>
      </c>
      <c r="C63" s="21" t="s">
        <v>82</v>
      </c>
      <c r="D63" s="21" t="s">
        <v>79</v>
      </c>
      <c r="E63" s="31" t="s">
        <v>80</v>
      </c>
      <c r="F63" s="26">
        <f t="shared" si="6"/>
        <v>779706.9</v>
      </c>
      <c r="G63" s="26">
        <f t="shared" si="6"/>
        <v>0</v>
      </c>
      <c r="H63" s="26">
        <f t="shared" si="6"/>
        <v>779706.9</v>
      </c>
    </row>
    <row r="64" spans="1:8" s="29" customFormat="1" ht="15">
      <c r="A64" s="30" t="s">
        <v>83</v>
      </c>
      <c r="B64" s="27" t="s">
        <v>9</v>
      </c>
      <c r="C64" s="21" t="s">
        <v>82</v>
      </c>
      <c r="D64" s="35" t="s">
        <v>84</v>
      </c>
      <c r="E64" s="31"/>
      <c r="F64" s="26">
        <f>F66+F69</f>
        <v>779706.9</v>
      </c>
      <c r="G64" s="26">
        <f>G66+G69</f>
        <v>0</v>
      </c>
      <c r="H64" s="26">
        <f>H66+H69</f>
        <v>779706.9</v>
      </c>
    </row>
    <row r="65" spans="1:8" s="29" customFormat="1" ht="15">
      <c r="A65" s="30" t="s">
        <v>85</v>
      </c>
      <c r="B65" s="27" t="s">
        <v>9</v>
      </c>
      <c r="C65" s="21" t="s">
        <v>82</v>
      </c>
      <c r="D65" s="35" t="s">
        <v>86</v>
      </c>
      <c r="E65" s="31"/>
      <c r="F65" s="26">
        <f>F66</f>
        <v>415400</v>
      </c>
      <c r="G65" s="26">
        <f aca="true" t="shared" si="7" ref="G65:H67">G66</f>
        <v>0</v>
      </c>
      <c r="H65" s="26">
        <f t="shared" si="7"/>
        <v>415400</v>
      </c>
    </row>
    <row r="66" spans="1:8" s="29" customFormat="1" ht="15">
      <c r="A66" s="32" t="s">
        <v>87</v>
      </c>
      <c r="B66" s="27" t="s">
        <v>9</v>
      </c>
      <c r="C66" s="21" t="s">
        <v>82</v>
      </c>
      <c r="D66" s="35" t="s">
        <v>88</v>
      </c>
      <c r="E66" s="31" t="s">
        <v>80</v>
      </c>
      <c r="F66" s="26">
        <f>F67</f>
        <v>415400</v>
      </c>
      <c r="G66" s="26">
        <f t="shared" si="7"/>
        <v>0</v>
      </c>
      <c r="H66" s="26">
        <f t="shared" si="7"/>
        <v>415400</v>
      </c>
    </row>
    <row r="67" spans="1:8" s="29" customFormat="1" ht="30.75">
      <c r="A67" s="30" t="s">
        <v>22</v>
      </c>
      <c r="B67" s="27" t="s">
        <v>9</v>
      </c>
      <c r="C67" s="21" t="s">
        <v>82</v>
      </c>
      <c r="D67" s="35" t="s">
        <v>88</v>
      </c>
      <c r="E67" s="31" t="s">
        <v>23</v>
      </c>
      <c r="F67" s="26">
        <f>F68</f>
        <v>415400</v>
      </c>
      <c r="G67" s="26">
        <f t="shared" si="7"/>
        <v>0</v>
      </c>
      <c r="H67" s="26">
        <f t="shared" si="7"/>
        <v>415400</v>
      </c>
    </row>
    <row r="68" spans="1:8" s="29" customFormat="1" ht="30.75">
      <c r="A68" s="30" t="s">
        <v>24</v>
      </c>
      <c r="B68" s="27" t="s">
        <v>9</v>
      </c>
      <c r="C68" s="21" t="s">
        <v>82</v>
      </c>
      <c r="D68" s="35" t="s">
        <v>88</v>
      </c>
      <c r="E68" s="31" t="s">
        <v>25</v>
      </c>
      <c r="F68" s="26">
        <v>415400</v>
      </c>
      <c r="H68" s="26">
        <f>F68+G68</f>
        <v>415400</v>
      </c>
    </row>
    <row r="69" spans="1:8" s="29" customFormat="1" ht="30.75">
      <c r="A69" s="36" t="s">
        <v>89</v>
      </c>
      <c r="B69" s="21" t="s">
        <v>9</v>
      </c>
      <c r="C69" s="21" t="s">
        <v>82</v>
      </c>
      <c r="D69" s="37" t="s">
        <v>90</v>
      </c>
      <c r="E69" s="21"/>
      <c r="F69" s="26">
        <f>F70</f>
        <v>364306.9</v>
      </c>
      <c r="G69" s="26">
        <f>G70</f>
        <v>0</v>
      </c>
      <c r="H69" s="26">
        <f>H70</f>
        <v>364306.9</v>
      </c>
    </row>
    <row r="70" spans="1:8" s="29" customFormat="1" ht="62.25">
      <c r="A70" s="38" t="s">
        <v>91</v>
      </c>
      <c r="B70" s="21" t="s">
        <v>9</v>
      </c>
      <c r="C70" s="21" t="s">
        <v>82</v>
      </c>
      <c r="D70" s="37" t="s">
        <v>90</v>
      </c>
      <c r="E70" s="21"/>
      <c r="F70" s="26">
        <f>F72</f>
        <v>364306.9</v>
      </c>
      <c r="G70" s="26">
        <f>G72</f>
        <v>0</v>
      </c>
      <c r="H70" s="26">
        <f>H72</f>
        <v>364306.9</v>
      </c>
    </row>
    <row r="71" spans="1:8" s="29" customFormat="1" ht="30.75">
      <c r="A71" s="38" t="s">
        <v>22</v>
      </c>
      <c r="B71" s="21" t="s">
        <v>9</v>
      </c>
      <c r="C71" s="21" t="s">
        <v>82</v>
      </c>
      <c r="D71" s="37" t="s">
        <v>90</v>
      </c>
      <c r="E71" s="21" t="s">
        <v>23</v>
      </c>
      <c r="F71" s="26">
        <f>F72</f>
        <v>364306.9</v>
      </c>
      <c r="G71" s="26">
        <f>G72</f>
        <v>0</v>
      </c>
      <c r="H71" s="26">
        <f>H72</f>
        <v>364306.9</v>
      </c>
    </row>
    <row r="72" spans="1:8" s="29" customFormat="1" ht="30.75">
      <c r="A72" s="38" t="s">
        <v>24</v>
      </c>
      <c r="B72" s="21" t="s">
        <v>9</v>
      </c>
      <c r="C72" s="21" t="s">
        <v>82</v>
      </c>
      <c r="D72" s="37" t="s">
        <v>90</v>
      </c>
      <c r="E72" s="39" t="s">
        <v>25</v>
      </c>
      <c r="F72" s="26">
        <v>364306.9</v>
      </c>
      <c r="G72" s="26"/>
      <c r="H72" s="26">
        <f>F72+G72</f>
        <v>364306.9</v>
      </c>
    </row>
    <row r="73" spans="1:8" s="29" customFormat="1" ht="15">
      <c r="A73" s="22" t="s">
        <v>92</v>
      </c>
      <c r="B73" s="23" t="s">
        <v>9</v>
      </c>
      <c r="C73" s="23" t="s">
        <v>93</v>
      </c>
      <c r="D73" s="28"/>
      <c r="E73" s="23"/>
      <c r="F73" s="18">
        <f>F92+F74</f>
        <v>4931085.8</v>
      </c>
      <c r="G73" s="18">
        <f>G92+G74</f>
        <v>0</v>
      </c>
      <c r="H73" s="18">
        <f>H92+H74</f>
        <v>4931085.8</v>
      </c>
    </row>
    <row r="74" spans="1:8" s="29" customFormat="1" ht="15">
      <c r="A74" s="20" t="s">
        <v>94</v>
      </c>
      <c r="B74" s="21" t="s">
        <v>9</v>
      </c>
      <c r="C74" s="21" t="s">
        <v>95</v>
      </c>
      <c r="D74" s="28"/>
      <c r="E74" s="21"/>
      <c r="F74" s="26">
        <f>F75</f>
        <v>4614297</v>
      </c>
      <c r="G74" s="26">
        <f>G75</f>
        <v>0</v>
      </c>
      <c r="H74" s="26">
        <f>H75</f>
        <v>4614297</v>
      </c>
    </row>
    <row r="75" spans="1:8" s="29" customFormat="1" ht="30.75">
      <c r="A75" s="20" t="s">
        <v>96</v>
      </c>
      <c r="B75" s="21" t="s">
        <v>9</v>
      </c>
      <c r="C75" s="21" t="s">
        <v>95</v>
      </c>
      <c r="D75" s="27" t="s">
        <v>97</v>
      </c>
      <c r="E75" s="21"/>
      <c r="F75" s="26">
        <f>F76+F87</f>
        <v>4614297</v>
      </c>
      <c r="G75" s="26">
        <f>G76+G87</f>
        <v>0</v>
      </c>
      <c r="H75" s="26">
        <f>H76+H87</f>
        <v>4614297</v>
      </c>
    </row>
    <row r="76" spans="1:8" s="29" customFormat="1" ht="30.75">
      <c r="A76" s="25" t="s">
        <v>98</v>
      </c>
      <c r="B76" s="27" t="s">
        <v>9</v>
      </c>
      <c r="C76" s="27" t="s">
        <v>95</v>
      </c>
      <c r="D76" s="27" t="s">
        <v>99</v>
      </c>
      <c r="E76" s="21"/>
      <c r="F76" s="26">
        <f>F77+F82</f>
        <v>4319297</v>
      </c>
      <c r="G76" s="26">
        <f>G77+G82</f>
        <v>0</v>
      </c>
      <c r="H76" s="26">
        <f>H77+H82</f>
        <v>4319297</v>
      </c>
    </row>
    <row r="77" spans="1:8" s="29" customFormat="1" ht="62.25">
      <c r="A77" s="20" t="s">
        <v>100</v>
      </c>
      <c r="B77" s="21" t="s">
        <v>9</v>
      </c>
      <c r="C77" s="21" t="s">
        <v>95</v>
      </c>
      <c r="D77" s="21" t="s">
        <v>101</v>
      </c>
      <c r="E77" s="21"/>
      <c r="F77" s="26">
        <f>F80</f>
        <v>238405.36</v>
      </c>
      <c r="G77" s="26">
        <f>G80</f>
        <v>0</v>
      </c>
      <c r="H77" s="26">
        <f>H80</f>
        <v>238405.36</v>
      </c>
    </row>
    <row r="78" spans="1:8" s="29" customFormat="1" ht="30.75">
      <c r="A78" s="20" t="s">
        <v>102</v>
      </c>
      <c r="B78" s="21" t="s">
        <v>9</v>
      </c>
      <c r="C78" s="21" t="s">
        <v>95</v>
      </c>
      <c r="D78" s="21" t="s">
        <v>103</v>
      </c>
      <c r="E78" s="21"/>
      <c r="F78" s="26">
        <f>F79</f>
        <v>238405.36</v>
      </c>
      <c r="G78" s="26">
        <f aca="true" t="shared" si="8" ref="G78:H80">G79</f>
        <v>0</v>
      </c>
      <c r="H78" s="26">
        <f t="shared" si="8"/>
        <v>238405.36</v>
      </c>
    </row>
    <row r="79" spans="1:8" s="29" customFormat="1" ht="29.25" customHeight="1">
      <c r="A79" s="20" t="s">
        <v>104</v>
      </c>
      <c r="B79" s="21" t="s">
        <v>9</v>
      </c>
      <c r="C79" s="21" t="s">
        <v>95</v>
      </c>
      <c r="D79" s="21" t="s">
        <v>105</v>
      </c>
      <c r="E79" s="21"/>
      <c r="F79" s="26">
        <f>F80</f>
        <v>238405.36</v>
      </c>
      <c r="G79" s="26">
        <f t="shared" si="8"/>
        <v>0</v>
      </c>
      <c r="H79" s="26">
        <f t="shared" si="8"/>
        <v>238405.36</v>
      </c>
    </row>
    <row r="80" spans="1:8" s="29" customFormat="1" ht="30.75">
      <c r="A80" s="40" t="s">
        <v>22</v>
      </c>
      <c r="B80" s="21" t="s">
        <v>9</v>
      </c>
      <c r="C80" s="21" t="s">
        <v>95</v>
      </c>
      <c r="D80" s="21" t="s">
        <v>105</v>
      </c>
      <c r="E80" s="21" t="s">
        <v>23</v>
      </c>
      <c r="F80" s="26">
        <f>F81</f>
        <v>238405.36</v>
      </c>
      <c r="G80" s="26">
        <f t="shared" si="8"/>
        <v>0</v>
      </c>
      <c r="H80" s="26">
        <f t="shared" si="8"/>
        <v>238405.36</v>
      </c>
    </row>
    <row r="81" spans="1:8" s="29" customFormat="1" ht="30.75">
      <c r="A81" s="40" t="s">
        <v>24</v>
      </c>
      <c r="B81" s="21" t="s">
        <v>9</v>
      </c>
      <c r="C81" s="21" t="s">
        <v>95</v>
      </c>
      <c r="D81" s="21" t="s">
        <v>105</v>
      </c>
      <c r="E81" s="21" t="s">
        <v>25</v>
      </c>
      <c r="F81" s="26">
        <v>238405.36</v>
      </c>
      <c r="H81" s="26">
        <f>F81+G81</f>
        <v>238405.36</v>
      </c>
    </row>
    <row r="82" spans="1:8" s="29" customFormat="1" ht="46.5">
      <c r="A82" s="25" t="s">
        <v>106</v>
      </c>
      <c r="B82" s="27" t="s">
        <v>9</v>
      </c>
      <c r="C82" s="27" t="s">
        <v>95</v>
      </c>
      <c r="D82" s="21" t="s">
        <v>101</v>
      </c>
      <c r="E82" s="27"/>
      <c r="F82" s="26">
        <f>F83</f>
        <v>4080891.64</v>
      </c>
      <c r="G82" s="26">
        <f aca="true" t="shared" si="9" ref="G82:H85">G83</f>
        <v>0</v>
      </c>
      <c r="H82" s="26">
        <f t="shared" si="9"/>
        <v>4080891.64</v>
      </c>
    </row>
    <row r="83" spans="1:8" s="29" customFormat="1" ht="30.75">
      <c r="A83" s="20" t="s">
        <v>107</v>
      </c>
      <c r="B83" s="27" t="s">
        <v>9</v>
      </c>
      <c r="C83" s="27" t="s">
        <v>95</v>
      </c>
      <c r="D83" s="21" t="s">
        <v>103</v>
      </c>
      <c r="E83" s="27"/>
      <c r="F83" s="26">
        <f>F84</f>
        <v>4080891.64</v>
      </c>
      <c r="G83" s="26">
        <f t="shared" si="9"/>
        <v>0</v>
      </c>
      <c r="H83" s="26">
        <f t="shared" si="9"/>
        <v>4080891.64</v>
      </c>
    </row>
    <row r="84" spans="1:8" s="29" customFormat="1" ht="30.75">
      <c r="A84" s="32" t="s">
        <v>108</v>
      </c>
      <c r="B84" s="27" t="s">
        <v>9</v>
      </c>
      <c r="C84" s="27" t="s">
        <v>95</v>
      </c>
      <c r="D84" s="21" t="s">
        <v>109</v>
      </c>
      <c r="E84" s="27"/>
      <c r="F84" s="26">
        <f>F85</f>
        <v>4080891.64</v>
      </c>
      <c r="G84" s="26">
        <f t="shared" si="9"/>
        <v>0</v>
      </c>
      <c r="H84" s="26">
        <f t="shared" si="9"/>
        <v>4080891.64</v>
      </c>
    </row>
    <row r="85" spans="1:8" s="29" customFormat="1" ht="30.75">
      <c r="A85" s="30" t="s">
        <v>22</v>
      </c>
      <c r="B85" s="27" t="s">
        <v>9</v>
      </c>
      <c r="C85" s="27" t="s">
        <v>95</v>
      </c>
      <c r="D85" s="21" t="s">
        <v>109</v>
      </c>
      <c r="E85" s="27" t="s">
        <v>23</v>
      </c>
      <c r="F85" s="26">
        <f>F86</f>
        <v>4080891.64</v>
      </c>
      <c r="G85" s="26">
        <f t="shared" si="9"/>
        <v>0</v>
      </c>
      <c r="H85" s="26">
        <f t="shared" si="9"/>
        <v>4080891.64</v>
      </c>
    </row>
    <row r="86" spans="1:8" s="29" customFormat="1" ht="30.75">
      <c r="A86" s="30" t="s">
        <v>24</v>
      </c>
      <c r="B86" s="27" t="s">
        <v>9</v>
      </c>
      <c r="C86" s="27" t="s">
        <v>95</v>
      </c>
      <c r="D86" s="21" t="s">
        <v>109</v>
      </c>
      <c r="E86" s="27" t="s">
        <v>25</v>
      </c>
      <c r="F86" s="26">
        <v>4080891.64</v>
      </c>
      <c r="H86" s="26">
        <f>F86+G86</f>
        <v>4080891.64</v>
      </c>
    </row>
    <row r="87" spans="1:8" s="29" customFormat="1" ht="30.75">
      <c r="A87" s="20" t="s">
        <v>110</v>
      </c>
      <c r="B87" s="27" t="s">
        <v>9</v>
      </c>
      <c r="C87" s="27" t="s">
        <v>95</v>
      </c>
      <c r="D87" s="27" t="s">
        <v>111</v>
      </c>
      <c r="E87" s="21"/>
      <c r="F87" s="26">
        <f>F88</f>
        <v>295000</v>
      </c>
      <c r="G87" s="26">
        <f aca="true" t="shared" si="10" ref="G87:H90">G88</f>
        <v>0</v>
      </c>
      <c r="H87" s="26">
        <f t="shared" si="10"/>
        <v>295000</v>
      </c>
    </row>
    <row r="88" spans="1:8" s="29" customFormat="1" ht="30.75">
      <c r="A88" s="20" t="s">
        <v>112</v>
      </c>
      <c r="B88" s="27" t="s">
        <v>9</v>
      </c>
      <c r="C88" s="27" t="s">
        <v>95</v>
      </c>
      <c r="D88" s="27" t="s">
        <v>113</v>
      </c>
      <c r="E88" s="21"/>
      <c r="F88" s="26">
        <f>F89</f>
        <v>295000</v>
      </c>
      <c r="G88" s="26">
        <f t="shared" si="10"/>
        <v>0</v>
      </c>
      <c r="H88" s="26">
        <f t="shared" si="10"/>
        <v>295000</v>
      </c>
    </row>
    <row r="89" spans="1:8" s="29" customFormat="1" ht="46.5">
      <c r="A89" s="20" t="s">
        <v>114</v>
      </c>
      <c r="B89" s="27" t="s">
        <v>9</v>
      </c>
      <c r="C89" s="27" t="s">
        <v>95</v>
      </c>
      <c r="D89" s="27" t="s">
        <v>115</v>
      </c>
      <c r="E89" s="21"/>
      <c r="F89" s="26">
        <f>F90</f>
        <v>295000</v>
      </c>
      <c r="G89" s="26">
        <f t="shared" si="10"/>
        <v>0</v>
      </c>
      <c r="H89" s="26">
        <f t="shared" si="10"/>
        <v>295000</v>
      </c>
    </row>
    <row r="90" spans="1:8" s="29" customFormat="1" ht="30.75">
      <c r="A90" s="30" t="s">
        <v>22</v>
      </c>
      <c r="B90" s="27" t="s">
        <v>9</v>
      </c>
      <c r="C90" s="27" t="s">
        <v>95</v>
      </c>
      <c r="D90" s="27" t="s">
        <v>115</v>
      </c>
      <c r="E90" s="21" t="s">
        <v>23</v>
      </c>
      <c r="F90" s="26">
        <f>F91</f>
        <v>295000</v>
      </c>
      <c r="G90" s="26">
        <f t="shared" si="10"/>
        <v>0</v>
      </c>
      <c r="H90" s="26">
        <f t="shared" si="10"/>
        <v>295000</v>
      </c>
    </row>
    <row r="91" spans="1:8" s="29" customFormat="1" ht="30.75">
      <c r="A91" s="30" t="s">
        <v>24</v>
      </c>
      <c r="B91" s="27" t="s">
        <v>9</v>
      </c>
      <c r="C91" s="27" t="s">
        <v>95</v>
      </c>
      <c r="D91" s="27" t="s">
        <v>115</v>
      </c>
      <c r="E91" s="21" t="s">
        <v>25</v>
      </c>
      <c r="F91" s="26">
        <v>295000</v>
      </c>
      <c r="G91" s="24"/>
      <c r="H91" s="26">
        <f>F91+G91</f>
        <v>295000</v>
      </c>
    </row>
    <row r="92" spans="1:8" s="29" customFormat="1" ht="15">
      <c r="A92" s="20" t="s">
        <v>116</v>
      </c>
      <c r="B92" s="21" t="s">
        <v>9</v>
      </c>
      <c r="C92" s="21" t="s">
        <v>117</v>
      </c>
      <c r="D92" s="21"/>
      <c r="E92" s="21"/>
      <c r="F92" s="26">
        <f aca="true" t="shared" si="11" ref="F92:H97">F93</f>
        <v>316788.8</v>
      </c>
      <c r="G92" s="26">
        <f t="shared" si="11"/>
        <v>0</v>
      </c>
      <c r="H92" s="26">
        <f t="shared" si="11"/>
        <v>316788.8</v>
      </c>
    </row>
    <row r="93" spans="1:8" s="29" customFormat="1" ht="30.75">
      <c r="A93" s="25" t="s">
        <v>118</v>
      </c>
      <c r="B93" s="27" t="s">
        <v>9</v>
      </c>
      <c r="C93" s="27" t="s">
        <v>117</v>
      </c>
      <c r="D93" s="27" t="s">
        <v>119</v>
      </c>
      <c r="E93" s="27"/>
      <c r="F93" s="26">
        <f t="shared" si="11"/>
        <v>316788.8</v>
      </c>
      <c r="G93" s="26">
        <f t="shared" si="11"/>
        <v>0</v>
      </c>
      <c r="H93" s="26">
        <f t="shared" si="11"/>
        <v>316788.8</v>
      </c>
    </row>
    <row r="94" spans="1:8" s="29" customFormat="1" ht="30.75">
      <c r="A94" s="25" t="s">
        <v>120</v>
      </c>
      <c r="B94" s="27" t="s">
        <v>9</v>
      </c>
      <c r="C94" s="27" t="s">
        <v>117</v>
      </c>
      <c r="D94" s="27" t="s">
        <v>121</v>
      </c>
      <c r="E94" s="27"/>
      <c r="F94" s="26">
        <f t="shared" si="11"/>
        <v>316788.8</v>
      </c>
      <c r="G94" s="26">
        <f t="shared" si="11"/>
        <v>0</v>
      </c>
      <c r="H94" s="26">
        <f t="shared" si="11"/>
        <v>316788.8</v>
      </c>
    </row>
    <row r="95" spans="1:8" s="29" customFormat="1" ht="46.5">
      <c r="A95" s="25" t="s">
        <v>122</v>
      </c>
      <c r="B95" s="27" t="s">
        <v>9</v>
      </c>
      <c r="C95" s="27" t="s">
        <v>117</v>
      </c>
      <c r="D95" s="27" t="s">
        <v>123</v>
      </c>
      <c r="E95" s="27"/>
      <c r="F95" s="26">
        <f>F96+F99</f>
        <v>316788.8</v>
      </c>
      <c r="G95" s="26">
        <f>G96+G99</f>
        <v>0</v>
      </c>
      <c r="H95" s="26">
        <f>H96+H99</f>
        <v>316788.8</v>
      </c>
    </row>
    <row r="96" spans="1:8" s="29" customFormat="1" ht="30.75">
      <c r="A96" s="32" t="s">
        <v>124</v>
      </c>
      <c r="B96" s="27" t="s">
        <v>9</v>
      </c>
      <c r="C96" s="27" t="s">
        <v>117</v>
      </c>
      <c r="D96" s="27" t="s">
        <v>125</v>
      </c>
      <c r="E96" s="27"/>
      <c r="F96" s="26">
        <f t="shared" si="11"/>
        <v>224528.25</v>
      </c>
      <c r="G96" s="26">
        <f t="shared" si="11"/>
        <v>0</v>
      </c>
      <c r="H96" s="26">
        <f t="shared" si="11"/>
        <v>224528.25</v>
      </c>
    </row>
    <row r="97" spans="1:8" s="29" customFormat="1" ht="30.75">
      <c r="A97" s="30" t="s">
        <v>22</v>
      </c>
      <c r="B97" s="27" t="s">
        <v>9</v>
      </c>
      <c r="C97" s="27" t="s">
        <v>117</v>
      </c>
      <c r="D97" s="27" t="s">
        <v>125</v>
      </c>
      <c r="E97" s="27" t="s">
        <v>23</v>
      </c>
      <c r="F97" s="26">
        <f t="shared" si="11"/>
        <v>224528.25</v>
      </c>
      <c r="G97" s="26">
        <f t="shared" si="11"/>
        <v>0</v>
      </c>
      <c r="H97" s="26">
        <f t="shared" si="11"/>
        <v>224528.25</v>
      </c>
    </row>
    <row r="98" spans="1:8" s="29" customFormat="1" ht="30.75">
      <c r="A98" s="30" t="s">
        <v>24</v>
      </c>
      <c r="B98" s="27" t="s">
        <v>9</v>
      </c>
      <c r="C98" s="27" t="s">
        <v>117</v>
      </c>
      <c r="D98" s="27" t="s">
        <v>125</v>
      </c>
      <c r="E98" s="27" t="s">
        <v>25</v>
      </c>
      <c r="F98" s="26">
        <v>224528.25</v>
      </c>
      <c r="H98" s="26">
        <f>F98+G98</f>
        <v>224528.25</v>
      </c>
    </row>
    <row r="99" spans="1:8" s="29" customFormat="1" ht="15">
      <c r="A99" s="30" t="s">
        <v>436</v>
      </c>
      <c r="B99" s="27" t="s">
        <v>9</v>
      </c>
      <c r="C99" s="27" t="s">
        <v>117</v>
      </c>
      <c r="D99" s="27" t="s">
        <v>437</v>
      </c>
      <c r="E99" s="27"/>
      <c r="F99" s="26">
        <f aca="true" t="shared" si="12" ref="F99:H100">F100</f>
        <v>92260.55</v>
      </c>
      <c r="G99" s="26">
        <f t="shared" si="12"/>
        <v>0</v>
      </c>
      <c r="H99" s="26">
        <f t="shared" si="12"/>
        <v>92260.55</v>
      </c>
    </row>
    <row r="100" spans="1:8" s="29" customFormat="1" ht="30.75">
      <c r="A100" s="30" t="s">
        <v>22</v>
      </c>
      <c r="B100" s="27" t="s">
        <v>9</v>
      </c>
      <c r="C100" s="27" t="s">
        <v>117</v>
      </c>
      <c r="D100" s="27" t="s">
        <v>437</v>
      </c>
      <c r="E100" s="27" t="s">
        <v>23</v>
      </c>
      <c r="F100" s="26">
        <f t="shared" si="12"/>
        <v>92260.55</v>
      </c>
      <c r="G100" s="26">
        <f t="shared" si="12"/>
        <v>0</v>
      </c>
      <c r="H100" s="26">
        <f t="shared" si="12"/>
        <v>92260.55</v>
      </c>
    </row>
    <row r="101" spans="1:8" s="29" customFormat="1" ht="30.75">
      <c r="A101" s="30" t="s">
        <v>24</v>
      </c>
      <c r="B101" s="27" t="s">
        <v>9</v>
      </c>
      <c r="C101" s="27" t="s">
        <v>117</v>
      </c>
      <c r="D101" s="27" t="s">
        <v>437</v>
      </c>
      <c r="E101" s="27" t="s">
        <v>25</v>
      </c>
      <c r="F101" s="26">
        <v>92260.55</v>
      </c>
      <c r="G101" s="91"/>
      <c r="H101" s="26">
        <f>F101+G101</f>
        <v>92260.55</v>
      </c>
    </row>
    <row r="102" spans="1:8" s="29" customFormat="1" ht="15">
      <c r="A102" s="30"/>
      <c r="B102" s="27"/>
      <c r="C102" s="27"/>
      <c r="D102" s="27"/>
      <c r="E102" s="27"/>
      <c r="F102" s="26"/>
      <c r="H102" s="26"/>
    </row>
    <row r="103" spans="1:8" s="29" customFormat="1" ht="15">
      <c r="A103" s="22" t="s">
        <v>126</v>
      </c>
      <c r="B103" s="23" t="s">
        <v>9</v>
      </c>
      <c r="C103" s="23" t="s">
        <v>127</v>
      </c>
      <c r="D103" s="21"/>
      <c r="E103" s="23"/>
      <c r="F103" s="18">
        <f>F104+F111+F136</f>
        <v>58847823.31</v>
      </c>
      <c r="G103" s="18">
        <f>G104+G111+G136</f>
        <v>0</v>
      </c>
      <c r="H103" s="18">
        <f>H104+H111+H136</f>
        <v>58847823.31</v>
      </c>
    </row>
    <row r="104" spans="1:8" s="29" customFormat="1" ht="15">
      <c r="A104" s="20" t="s">
        <v>128</v>
      </c>
      <c r="B104" s="21" t="s">
        <v>9</v>
      </c>
      <c r="C104" s="21" t="s">
        <v>129</v>
      </c>
      <c r="D104" s="21"/>
      <c r="E104" s="21"/>
      <c r="F104" s="26">
        <f aca="true" t="shared" si="13" ref="F104:H105">F105</f>
        <v>464222.98</v>
      </c>
      <c r="G104" s="26">
        <f t="shared" si="13"/>
        <v>0</v>
      </c>
      <c r="H104" s="26">
        <f t="shared" si="13"/>
        <v>464222.98</v>
      </c>
    </row>
    <row r="105" spans="1:8" s="29" customFormat="1" ht="46.5">
      <c r="A105" s="20" t="s">
        <v>130</v>
      </c>
      <c r="B105" s="21" t="s">
        <v>9</v>
      </c>
      <c r="C105" s="21" t="s">
        <v>129</v>
      </c>
      <c r="D105" s="21" t="s">
        <v>131</v>
      </c>
      <c r="E105" s="21"/>
      <c r="F105" s="26">
        <f t="shared" si="13"/>
        <v>464222.98</v>
      </c>
      <c r="G105" s="26">
        <f t="shared" si="13"/>
        <v>0</v>
      </c>
      <c r="H105" s="26">
        <f t="shared" si="13"/>
        <v>464222.98</v>
      </c>
    </row>
    <row r="106" spans="1:8" s="29" customFormat="1" ht="30.75">
      <c r="A106" s="20" t="s">
        <v>132</v>
      </c>
      <c r="B106" s="21" t="s">
        <v>9</v>
      </c>
      <c r="C106" s="21" t="s">
        <v>129</v>
      </c>
      <c r="D106" s="21" t="s">
        <v>133</v>
      </c>
      <c r="E106" s="21"/>
      <c r="F106" s="26">
        <f>F108</f>
        <v>464222.98</v>
      </c>
      <c r="G106" s="26">
        <f>G108</f>
        <v>0</v>
      </c>
      <c r="H106" s="26">
        <f>H108</f>
        <v>464222.98</v>
      </c>
    </row>
    <row r="107" spans="1:8" s="29" customFormat="1" ht="30.75">
      <c r="A107" s="20" t="s">
        <v>134</v>
      </c>
      <c r="B107" s="21" t="s">
        <v>9</v>
      </c>
      <c r="C107" s="21" t="s">
        <v>129</v>
      </c>
      <c r="D107" s="21" t="s">
        <v>135</v>
      </c>
      <c r="E107" s="21"/>
      <c r="F107" s="26">
        <f>F108</f>
        <v>464222.98</v>
      </c>
      <c r="G107" s="26">
        <f aca="true" t="shared" si="14" ref="G107:H109">G108</f>
        <v>0</v>
      </c>
      <c r="H107" s="26">
        <f t="shared" si="14"/>
        <v>464222.98</v>
      </c>
    </row>
    <row r="108" spans="1:8" s="29" customFormat="1" ht="30.75">
      <c r="A108" s="20" t="s">
        <v>136</v>
      </c>
      <c r="B108" s="21" t="s">
        <v>9</v>
      </c>
      <c r="C108" s="21" t="s">
        <v>129</v>
      </c>
      <c r="D108" s="21" t="s">
        <v>137</v>
      </c>
      <c r="E108" s="21"/>
      <c r="F108" s="26">
        <f>F109</f>
        <v>464222.98</v>
      </c>
      <c r="G108" s="26">
        <f t="shared" si="14"/>
        <v>0</v>
      </c>
      <c r="H108" s="26">
        <f t="shared" si="14"/>
        <v>464222.98</v>
      </c>
    </row>
    <row r="109" spans="1:8" s="29" customFormat="1" ht="30.75">
      <c r="A109" s="30" t="s">
        <v>22</v>
      </c>
      <c r="B109" s="21" t="s">
        <v>9</v>
      </c>
      <c r="C109" s="21" t="s">
        <v>129</v>
      </c>
      <c r="D109" s="21" t="s">
        <v>137</v>
      </c>
      <c r="E109" s="21" t="s">
        <v>23</v>
      </c>
      <c r="F109" s="26">
        <f>F110</f>
        <v>464222.98</v>
      </c>
      <c r="G109" s="26">
        <f t="shared" si="14"/>
        <v>0</v>
      </c>
      <c r="H109" s="26">
        <f t="shared" si="14"/>
        <v>464222.98</v>
      </c>
    </row>
    <row r="110" spans="1:8" s="29" customFormat="1" ht="30.75">
      <c r="A110" s="30" t="s">
        <v>24</v>
      </c>
      <c r="B110" s="21" t="s">
        <v>9</v>
      </c>
      <c r="C110" s="21" t="s">
        <v>129</v>
      </c>
      <c r="D110" s="21" t="s">
        <v>137</v>
      </c>
      <c r="E110" s="21" t="s">
        <v>25</v>
      </c>
      <c r="F110" s="26">
        <v>464222.98</v>
      </c>
      <c r="G110" s="26"/>
      <c r="H110" s="26">
        <f>F110+G110</f>
        <v>464222.98</v>
      </c>
    </row>
    <row r="111" spans="1:8" s="29" customFormat="1" ht="15">
      <c r="A111" s="20" t="s">
        <v>138</v>
      </c>
      <c r="B111" s="21" t="s">
        <v>9</v>
      </c>
      <c r="C111" s="21" t="s">
        <v>139</v>
      </c>
      <c r="D111" s="21"/>
      <c r="E111" s="21"/>
      <c r="F111" s="26">
        <f>F112+F118+F128+F126+F130+F133</f>
        <v>41676549.120000005</v>
      </c>
      <c r="G111" s="26">
        <f>G112+G118+G128+G126+G130+G133</f>
        <v>0</v>
      </c>
      <c r="H111" s="26">
        <f>H112+H118+H128+H126+H130+H133</f>
        <v>41676549.120000005</v>
      </c>
    </row>
    <row r="112" spans="1:8" s="29" customFormat="1" ht="46.5">
      <c r="A112" s="20" t="s">
        <v>130</v>
      </c>
      <c r="B112" s="21" t="s">
        <v>9</v>
      </c>
      <c r="C112" s="21" t="s">
        <v>139</v>
      </c>
      <c r="D112" s="21" t="s">
        <v>131</v>
      </c>
      <c r="E112" s="21"/>
      <c r="F112" s="26">
        <f aca="true" t="shared" si="15" ref="F112:H116">F113</f>
        <v>496285.21</v>
      </c>
      <c r="G112" s="26">
        <f t="shared" si="15"/>
        <v>0</v>
      </c>
      <c r="H112" s="26">
        <f t="shared" si="15"/>
        <v>496285.21</v>
      </c>
    </row>
    <row r="113" spans="1:8" s="29" customFormat="1" ht="15">
      <c r="A113" s="20" t="s">
        <v>140</v>
      </c>
      <c r="B113" s="21" t="s">
        <v>9</v>
      </c>
      <c r="C113" s="21" t="s">
        <v>139</v>
      </c>
      <c r="D113" s="27" t="s">
        <v>141</v>
      </c>
      <c r="E113" s="21"/>
      <c r="F113" s="26">
        <f t="shared" si="15"/>
        <v>496285.21</v>
      </c>
      <c r="G113" s="26">
        <f t="shared" si="15"/>
        <v>0</v>
      </c>
      <c r="H113" s="26">
        <f t="shared" si="15"/>
        <v>496285.21</v>
      </c>
    </row>
    <row r="114" spans="1:8" s="29" customFormat="1" ht="46.5">
      <c r="A114" s="20" t="s">
        <v>142</v>
      </c>
      <c r="B114" s="21" t="s">
        <v>9</v>
      </c>
      <c r="C114" s="21" t="s">
        <v>139</v>
      </c>
      <c r="D114" s="27" t="s">
        <v>143</v>
      </c>
      <c r="E114" s="21"/>
      <c r="F114" s="26">
        <f t="shared" si="15"/>
        <v>496285.21</v>
      </c>
      <c r="G114" s="26">
        <f t="shared" si="15"/>
        <v>0</v>
      </c>
      <c r="H114" s="26">
        <f t="shared" si="15"/>
        <v>496285.21</v>
      </c>
    </row>
    <row r="115" spans="1:8" s="29" customFormat="1" ht="46.5">
      <c r="A115" s="20" t="s">
        <v>144</v>
      </c>
      <c r="B115" s="21" t="s">
        <v>9</v>
      </c>
      <c r="C115" s="21" t="s">
        <v>139</v>
      </c>
      <c r="D115" s="27" t="s">
        <v>145</v>
      </c>
      <c r="E115" s="21"/>
      <c r="F115" s="26">
        <f t="shared" si="15"/>
        <v>496285.21</v>
      </c>
      <c r="G115" s="26">
        <f t="shared" si="15"/>
        <v>0</v>
      </c>
      <c r="H115" s="26">
        <f t="shared" si="15"/>
        <v>496285.21</v>
      </c>
    </row>
    <row r="116" spans="1:8" s="29" customFormat="1" ht="30.75">
      <c r="A116" s="30" t="s">
        <v>22</v>
      </c>
      <c r="B116" s="21" t="s">
        <v>9</v>
      </c>
      <c r="C116" s="21" t="s">
        <v>139</v>
      </c>
      <c r="D116" s="27" t="s">
        <v>145</v>
      </c>
      <c r="E116" s="21" t="s">
        <v>23</v>
      </c>
      <c r="F116" s="26">
        <f t="shared" si="15"/>
        <v>496285.21</v>
      </c>
      <c r="G116" s="26">
        <f t="shared" si="15"/>
        <v>0</v>
      </c>
      <c r="H116" s="26">
        <f t="shared" si="15"/>
        <v>496285.21</v>
      </c>
    </row>
    <row r="117" spans="1:8" s="29" customFormat="1" ht="30.75">
      <c r="A117" s="30" t="s">
        <v>24</v>
      </c>
      <c r="B117" s="21" t="s">
        <v>9</v>
      </c>
      <c r="C117" s="21" t="s">
        <v>139</v>
      </c>
      <c r="D117" s="27" t="s">
        <v>145</v>
      </c>
      <c r="E117" s="21" t="s">
        <v>25</v>
      </c>
      <c r="F117" s="26">
        <v>496285.21</v>
      </c>
      <c r="G117" s="26"/>
      <c r="H117" s="26">
        <f>F117+G117</f>
        <v>496285.21</v>
      </c>
    </row>
    <row r="118" spans="1:8" s="24" customFormat="1" ht="46.5">
      <c r="A118" s="20" t="s">
        <v>146</v>
      </c>
      <c r="B118" s="21" t="s">
        <v>9</v>
      </c>
      <c r="C118" s="21" t="s">
        <v>139</v>
      </c>
      <c r="D118" s="21" t="s">
        <v>147</v>
      </c>
      <c r="E118" s="21"/>
      <c r="F118" s="26">
        <f>F119</f>
        <v>6001711.91</v>
      </c>
      <c r="G118" s="26">
        <f aca="true" t="shared" si="16" ref="G118:H121">G119</f>
        <v>0</v>
      </c>
      <c r="H118" s="26">
        <f t="shared" si="16"/>
        <v>6001711.91</v>
      </c>
    </row>
    <row r="119" spans="1:8" s="24" customFormat="1" ht="30.75">
      <c r="A119" s="20" t="s">
        <v>148</v>
      </c>
      <c r="B119" s="21" t="s">
        <v>9</v>
      </c>
      <c r="C119" s="21" t="s">
        <v>139</v>
      </c>
      <c r="D119" s="21" t="s">
        <v>149</v>
      </c>
      <c r="E119" s="21"/>
      <c r="F119" s="26">
        <f>F120+F123</f>
        <v>6001711.91</v>
      </c>
      <c r="G119" s="26">
        <f>G120+G123</f>
        <v>0</v>
      </c>
      <c r="H119" s="26">
        <f>H120+H123</f>
        <v>6001711.91</v>
      </c>
    </row>
    <row r="120" spans="1:8" s="24" customFormat="1" ht="46.5">
      <c r="A120" s="20" t="s">
        <v>144</v>
      </c>
      <c r="B120" s="21" t="s">
        <v>9</v>
      </c>
      <c r="C120" s="21" t="s">
        <v>139</v>
      </c>
      <c r="D120" s="21" t="s">
        <v>150</v>
      </c>
      <c r="E120" s="21"/>
      <c r="F120" s="26">
        <f>F121</f>
        <v>361135.51</v>
      </c>
      <c r="G120" s="26">
        <f t="shared" si="16"/>
        <v>0</v>
      </c>
      <c r="H120" s="26">
        <f t="shared" si="16"/>
        <v>361135.51</v>
      </c>
    </row>
    <row r="121" spans="1:8" s="24" customFormat="1" ht="30.75">
      <c r="A121" s="30" t="s">
        <v>22</v>
      </c>
      <c r="B121" s="21" t="s">
        <v>9</v>
      </c>
      <c r="C121" s="21" t="s">
        <v>139</v>
      </c>
      <c r="D121" s="21" t="s">
        <v>150</v>
      </c>
      <c r="E121" s="21" t="s">
        <v>23</v>
      </c>
      <c r="F121" s="26">
        <f>F122</f>
        <v>361135.51</v>
      </c>
      <c r="G121" s="26">
        <f t="shared" si="16"/>
        <v>0</v>
      </c>
      <c r="H121" s="26">
        <f t="shared" si="16"/>
        <v>361135.51</v>
      </c>
    </row>
    <row r="122" spans="1:8" s="24" customFormat="1" ht="30.75">
      <c r="A122" s="30" t="s">
        <v>24</v>
      </c>
      <c r="B122" s="21" t="s">
        <v>9</v>
      </c>
      <c r="C122" s="21" t="s">
        <v>139</v>
      </c>
      <c r="D122" s="21" t="s">
        <v>150</v>
      </c>
      <c r="E122" s="21" t="s">
        <v>25</v>
      </c>
      <c r="F122" s="26">
        <v>361135.51</v>
      </c>
      <c r="G122" s="26"/>
      <c r="H122" s="26">
        <f>F122+G122</f>
        <v>361135.51</v>
      </c>
    </row>
    <row r="123" spans="1:8" s="24" customFormat="1" ht="36.75" customHeight="1">
      <c r="A123" s="30" t="s">
        <v>438</v>
      </c>
      <c r="B123" s="21" t="s">
        <v>9</v>
      </c>
      <c r="C123" s="21" t="s">
        <v>139</v>
      </c>
      <c r="D123" s="21" t="s">
        <v>439</v>
      </c>
      <c r="E123" s="21"/>
      <c r="F123" s="26">
        <f aca="true" t="shared" si="17" ref="F123:H124">F124</f>
        <v>5640576.4</v>
      </c>
      <c r="G123" s="26">
        <f t="shared" si="17"/>
        <v>0</v>
      </c>
      <c r="H123" s="26">
        <f t="shared" si="17"/>
        <v>5640576.4</v>
      </c>
    </row>
    <row r="124" spans="1:8" s="24" customFormat="1" ht="30.75">
      <c r="A124" s="30" t="s">
        <v>22</v>
      </c>
      <c r="B124" s="21" t="s">
        <v>9</v>
      </c>
      <c r="C124" s="21" t="s">
        <v>139</v>
      </c>
      <c r="D124" s="21" t="s">
        <v>439</v>
      </c>
      <c r="E124" s="21" t="s">
        <v>23</v>
      </c>
      <c r="F124" s="26">
        <f t="shared" si="17"/>
        <v>5640576.4</v>
      </c>
      <c r="G124" s="26">
        <f t="shared" si="17"/>
        <v>0</v>
      </c>
      <c r="H124" s="26">
        <f t="shared" si="17"/>
        <v>5640576.4</v>
      </c>
    </row>
    <row r="125" spans="1:8" s="24" customFormat="1" ht="30.75">
      <c r="A125" s="30" t="s">
        <v>24</v>
      </c>
      <c r="B125" s="21" t="s">
        <v>9</v>
      </c>
      <c r="C125" s="21" t="s">
        <v>139</v>
      </c>
      <c r="D125" s="21" t="s">
        <v>439</v>
      </c>
      <c r="E125" s="21" t="s">
        <v>25</v>
      </c>
      <c r="F125" s="26">
        <v>5640576.4</v>
      </c>
      <c r="G125" s="26"/>
      <c r="H125" s="26">
        <f>F125+G125</f>
        <v>5640576.4</v>
      </c>
    </row>
    <row r="126" spans="1:8" s="24" customFormat="1" ht="15">
      <c r="A126" s="25" t="s">
        <v>32</v>
      </c>
      <c r="B126" s="21" t="s">
        <v>9</v>
      </c>
      <c r="C126" s="21" t="s">
        <v>139</v>
      </c>
      <c r="D126" s="21" t="s">
        <v>411</v>
      </c>
      <c r="E126" s="21">
        <v>800</v>
      </c>
      <c r="F126" s="26">
        <f>F127</f>
        <v>6000000</v>
      </c>
      <c r="G126" s="26">
        <f>G127</f>
        <v>0</v>
      </c>
      <c r="H126" s="26">
        <f>H127</f>
        <v>6000000</v>
      </c>
    </row>
    <row r="127" spans="1:8" s="24" customFormat="1" ht="30.75">
      <c r="A127" s="30" t="s">
        <v>408</v>
      </c>
      <c r="B127" s="21" t="s">
        <v>9</v>
      </c>
      <c r="C127" s="21" t="s">
        <v>139</v>
      </c>
      <c r="D127" s="21" t="s">
        <v>411</v>
      </c>
      <c r="E127" s="21" t="s">
        <v>410</v>
      </c>
      <c r="F127" s="26">
        <v>6000000</v>
      </c>
      <c r="G127" s="26"/>
      <c r="H127" s="26">
        <f>F127+G127</f>
        <v>6000000</v>
      </c>
    </row>
    <row r="128" spans="1:8" s="24" customFormat="1" ht="15">
      <c r="A128" s="25" t="s">
        <v>32</v>
      </c>
      <c r="B128" s="21" t="s">
        <v>9</v>
      </c>
      <c r="C128" s="21" t="s">
        <v>139</v>
      </c>
      <c r="D128" s="21" t="s">
        <v>409</v>
      </c>
      <c r="E128" s="21">
        <v>800</v>
      </c>
      <c r="F128" s="26">
        <f>F129</f>
        <v>60000</v>
      </c>
      <c r="G128" s="26">
        <f>G129</f>
        <v>0</v>
      </c>
      <c r="H128" s="26">
        <f>H129</f>
        <v>60000</v>
      </c>
    </row>
    <row r="129" spans="1:8" s="24" customFormat="1" ht="30.75">
      <c r="A129" s="30" t="s">
        <v>408</v>
      </c>
      <c r="B129" s="21" t="s">
        <v>9</v>
      </c>
      <c r="C129" s="21" t="s">
        <v>139</v>
      </c>
      <c r="D129" s="21" t="s">
        <v>409</v>
      </c>
      <c r="E129" s="21" t="s">
        <v>410</v>
      </c>
      <c r="F129" s="26">
        <v>60000</v>
      </c>
      <c r="G129" s="26"/>
      <c r="H129" s="26">
        <f>F129+G129</f>
        <v>60000</v>
      </c>
    </row>
    <row r="130" spans="1:8" s="24" customFormat="1" ht="30" customHeight="1">
      <c r="A130" s="30" t="s">
        <v>440</v>
      </c>
      <c r="B130" s="21" t="s">
        <v>9</v>
      </c>
      <c r="C130" s="21" t="s">
        <v>139</v>
      </c>
      <c r="D130" s="21" t="s">
        <v>441</v>
      </c>
      <c r="E130" s="21"/>
      <c r="F130" s="26">
        <f aca="true" t="shared" si="18" ref="F130:H131">F131</f>
        <v>14566552</v>
      </c>
      <c r="G130" s="26">
        <f t="shared" si="18"/>
        <v>0</v>
      </c>
      <c r="H130" s="26">
        <f t="shared" si="18"/>
        <v>14566552</v>
      </c>
    </row>
    <row r="131" spans="1:8" s="24" customFormat="1" ht="30.75">
      <c r="A131" s="30" t="s">
        <v>22</v>
      </c>
      <c r="B131" s="21" t="s">
        <v>9</v>
      </c>
      <c r="C131" s="21" t="s">
        <v>139</v>
      </c>
      <c r="D131" s="21" t="s">
        <v>441</v>
      </c>
      <c r="E131" s="21" t="s">
        <v>23</v>
      </c>
      <c r="F131" s="26">
        <f t="shared" si="18"/>
        <v>14566552</v>
      </c>
      <c r="G131" s="26">
        <f t="shared" si="18"/>
        <v>0</v>
      </c>
      <c r="H131" s="26">
        <f t="shared" si="18"/>
        <v>14566552</v>
      </c>
    </row>
    <row r="132" spans="1:8" s="24" customFormat="1" ht="30.75">
      <c r="A132" s="30" t="s">
        <v>24</v>
      </c>
      <c r="B132" s="21" t="s">
        <v>9</v>
      </c>
      <c r="C132" s="21" t="s">
        <v>139</v>
      </c>
      <c r="D132" s="21" t="s">
        <v>441</v>
      </c>
      <c r="E132" s="21" t="s">
        <v>25</v>
      </c>
      <c r="F132" s="26">
        <v>14566552</v>
      </c>
      <c r="G132" s="26"/>
      <c r="H132" s="26">
        <f>F132+G132</f>
        <v>14566552</v>
      </c>
    </row>
    <row r="133" spans="1:8" s="24" customFormat="1" ht="62.25">
      <c r="A133" s="30" t="s">
        <v>91</v>
      </c>
      <c r="B133" s="21" t="s">
        <v>9</v>
      </c>
      <c r="C133" s="21" t="s">
        <v>139</v>
      </c>
      <c r="D133" s="21" t="s">
        <v>442</v>
      </c>
      <c r="E133" s="21"/>
      <c r="F133" s="26">
        <f aca="true" t="shared" si="19" ref="F133:H134">F134</f>
        <v>14552000</v>
      </c>
      <c r="G133" s="26">
        <f t="shared" si="19"/>
        <v>0</v>
      </c>
      <c r="H133" s="26">
        <f t="shared" si="19"/>
        <v>14552000</v>
      </c>
    </row>
    <row r="134" spans="1:8" s="24" customFormat="1" ht="30.75">
      <c r="A134" s="30" t="s">
        <v>22</v>
      </c>
      <c r="B134" s="21" t="s">
        <v>9</v>
      </c>
      <c r="C134" s="21" t="s">
        <v>139</v>
      </c>
      <c r="D134" s="21" t="s">
        <v>442</v>
      </c>
      <c r="E134" s="21" t="s">
        <v>23</v>
      </c>
      <c r="F134" s="26">
        <f t="shared" si="19"/>
        <v>14552000</v>
      </c>
      <c r="G134" s="26">
        <f t="shared" si="19"/>
        <v>0</v>
      </c>
      <c r="H134" s="26">
        <f t="shared" si="19"/>
        <v>14552000</v>
      </c>
    </row>
    <row r="135" spans="1:8" s="24" customFormat="1" ht="30.75">
      <c r="A135" s="30" t="s">
        <v>24</v>
      </c>
      <c r="B135" s="21" t="s">
        <v>9</v>
      </c>
      <c r="C135" s="21" t="s">
        <v>139</v>
      </c>
      <c r="D135" s="21" t="s">
        <v>442</v>
      </c>
      <c r="E135" s="21" t="s">
        <v>25</v>
      </c>
      <c r="F135" s="26">
        <v>14552000</v>
      </c>
      <c r="G135" s="26"/>
      <c r="H135" s="26">
        <f>F135+G135</f>
        <v>14552000</v>
      </c>
    </row>
    <row r="136" spans="1:8" s="24" customFormat="1" ht="15">
      <c r="A136" s="20" t="s">
        <v>151</v>
      </c>
      <c r="B136" s="21" t="s">
        <v>152</v>
      </c>
      <c r="C136" s="21" t="s">
        <v>153</v>
      </c>
      <c r="D136" s="28"/>
      <c r="E136" s="21"/>
      <c r="F136" s="26">
        <f>F143+F137+F140</f>
        <v>16707051.21</v>
      </c>
      <c r="G136" s="26">
        <f>G143+G137+G140</f>
        <v>0</v>
      </c>
      <c r="H136" s="26">
        <f>H143+H137+H140</f>
        <v>16707051.21</v>
      </c>
    </row>
    <row r="137" spans="1:8" s="24" customFormat="1" ht="15">
      <c r="A137" s="30" t="s">
        <v>260</v>
      </c>
      <c r="B137" s="21" t="s">
        <v>152</v>
      </c>
      <c r="C137" s="21" t="s">
        <v>153</v>
      </c>
      <c r="D137" s="21" t="s">
        <v>443</v>
      </c>
      <c r="E137" s="21"/>
      <c r="F137" s="26">
        <f aca="true" t="shared" si="20" ref="F137:H138">F138</f>
        <v>4177699.89</v>
      </c>
      <c r="G137" s="26">
        <f t="shared" si="20"/>
        <v>0</v>
      </c>
      <c r="H137" s="26">
        <f t="shared" si="20"/>
        <v>4177699.89</v>
      </c>
    </row>
    <row r="138" spans="1:8" s="24" customFormat="1" ht="30.75">
      <c r="A138" s="30" t="s">
        <v>22</v>
      </c>
      <c r="B138" s="21" t="s">
        <v>152</v>
      </c>
      <c r="C138" s="21" t="s">
        <v>153</v>
      </c>
      <c r="D138" s="21" t="s">
        <v>443</v>
      </c>
      <c r="E138" s="21" t="s">
        <v>23</v>
      </c>
      <c r="F138" s="26">
        <f t="shared" si="20"/>
        <v>4177699.89</v>
      </c>
      <c r="G138" s="26">
        <f t="shared" si="20"/>
        <v>0</v>
      </c>
      <c r="H138" s="26">
        <f t="shared" si="20"/>
        <v>4177699.89</v>
      </c>
    </row>
    <row r="139" spans="1:8" s="24" customFormat="1" ht="30.75">
      <c r="A139" s="30" t="s">
        <v>24</v>
      </c>
      <c r="B139" s="21" t="s">
        <v>152</v>
      </c>
      <c r="C139" s="21" t="s">
        <v>153</v>
      </c>
      <c r="D139" s="21" t="s">
        <v>443</v>
      </c>
      <c r="E139" s="21" t="s">
        <v>25</v>
      </c>
      <c r="F139" s="26">
        <v>4177699.89</v>
      </c>
      <c r="G139" s="26"/>
      <c r="H139" s="26">
        <f>F139+G139</f>
        <v>4177699.89</v>
      </c>
    </row>
    <row r="140" spans="1:8" s="24" customFormat="1" ht="30.75">
      <c r="A140" s="30" t="s">
        <v>440</v>
      </c>
      <c r="B140" s="21" t="s">
        <v>152</v>
      </c>
      <c r="C140" s="21" t="s">
        <v>153</v>
      </c>
      <c r="D140" s="21" t="s">
        <v>441</v>
      </c>
      <c r="E140" s="21"/>
      <c r="F140" s="26">
        <f aca="true" t="shared" si="21" ref="F140:H141">F141</f>
        <v>5299849.64</v>
      </c>
      <c r="G140" s="26">
        <f t="shared" si="21"/>
        <v>0</v>
      </c>
      <c r="H140" s="26">
        <f t="shared" si="21"/>
        <v>5299849.64</v>
      </c>
    </row>
    <row r="141" spans="1:8" s="24" customFormat="1" ht="30.75">
      <c r="A141" s="30" t="s">
        <v>22</v>
      </c>
      <c r="B141" s="21" t="s">
        <v>152</v>
      </c>
      <c r="C141" s="21" t="s">
        <v>153</v>
      </c>
      <c r="D141" s="21" t="s">
        <v>441</v>
      </c>
      <c r="E141" s="21" t="s">
        <v>23</v>
      </c>
      <c r="F141" s="26">
        <f t="shared" si="21"/>
        <v>5299849.64</v>
      </c>
      <c r="G141" s="26">
        <f t="shared" si="21"/>
        <v>0</v>
      </c>
      <c r="H141" s="26">
        <f t="shared" si="21"/>
        <v>5299849.64</v>
      </c>
    </row>
    <row r="142" spans="1:8" s="24" customFormat="1" ht="30.75">
      <c r="A142" s="30" t="s">
        <v>24</v>
      </c>
      <c r="B142" s="21" t="s">
        <v>152</v>
      </c>
      <c r="C142" s="21" t="s">
        <v>153</v>
      </c>
      <c r="D142" s="21" t="s">
        <v>441</v>
      </c>
      <c r="E142" s="21" t="s">
        <v>25</v>
      </c>
      <c r="F142" s="26">
        <v>5299849.64</v>
      </c>
      <c r="G142" s="26"/>
      <c r="H142" s="26">
        <f>F142+G142</f>
        <v>5299849.64</v>
      </c>
    </row>
    <row r="143" spans="1:8" s="24" customFormat="1" ht="30.75">
      <c r="A143" s="25" t="s">
        <v>154</v>
      </c>
      <c r="B143" s="21" t="s">
        <v>152</v>
      </c>
      <c r="C143" s="21" t="s">
        <v>153</v>
      </c>
      <c r="D143" s="21" t="s">
        <v>155</v>
      </c>
      <c r="E143" s="23"/>
      <c r="F143" s="26">
        <f>F144</f>
        <v>7229501.68</v>
      </c>
      <c r="G143" s="26">
        <f aca="true" t="shared" si="22" ref="G143:H146">G144</f>
        <v>0</v>
      </c>
      <c r="H143" s="26">
        <f t="shared" si="22"/>
        <v>7229501.68</v>
      </c>
    </row>
    <row r="144" spans="1:8" s="24" customFormat="1" ht="30.75">
      <c r="A144" s="25" t="s">
        <v>156</v>
      </c>
      <c r="B144" s="21" t="s">
        <v>152</v>
      </c>
      <c r="C144" s="21" t="s">
        <v>153</v>
      </c>
      <c r="D144" s="21" t="s">
        <v>157</v>
      </c>
      <c r="E144" s="23"/>
      <c r="F144" s="26">
        <f>F145</f>
        <v>7229501.68</v>
      </c>
      <c r="G144" s="26">
        <f t="shared" si="22"/>
        <v>0</v>
      </c>
      <c r="H144" s="26">
        <f t="shared" si="22"/>
        <v>7229501.68</v>
      </c>
    </row>
    <row r="145" spans="1:8" s="24" customFormat="1" ht="15">
      <c r="A145" s="32" t="s">
        <v>158</v>
      </c>
      <c r="B145" s="21" t="s">
        <v>152</v>
      </c>
      <c r="C145" s="21" t="s">
        <v>153</v>
      </c>
      <c r="D145" s="21" t="s">
        <v>159</v>
      </c>
      <c r="E145" s="23"/>
      <c r="F145" s="26">
        <f>F146+F148</f>
        <v>7229501.68</v>
      </c>
      <c r="G145" s="26">
        <f>G146+G148</f>
        <v>0</v>
      </c>
      <c r="H145" s="26">
        <f>H146+H148</f>
        <v>7229501.68</v>
      </c>
    </row>
    <row r="146" spans="1:8" s="24" customFormat="1" ht="30.75">
      <c r="A146" s="30" t="s">
        <v>22</v>
      </c>
      <c r="B146" s="21" t="s">
        <v>152</v>
      </c>
      <c r="C146" s="21" t="s">
        <v>153</v>
      </c>
      <c r="D146" s="21" t="s">
        <v>159</v>
      </c>
      <c r="E146" s="21" t="s">
        <v>23</v>
      </c>
      <c r="F146" s="26">
        <f>F147</f>
        <v>7228641.02</v>
      </c>
      <c r="G146" s="26">
        <f t="shared" si="22"/>
        <v>0</v>
      </c>
      <c r="H146" s="26">
        <f t="shared" si="22"/>
        <v>7228641.02</v>
      </c>
    </row>
    <row r="147" spans="1:8" s="24" customFormat="1" ht="30.75">
      <c r="A147" s="30" t="s">
        <v>24</v>
      </c>
      <c r="B147" s="21" t="s">
        <v>152</v>
      </c>
      <c r="C147" s="21" t="s">
        <v>153</v>
      </c>
      <c r="D147" s="21" t="s">
        <v>159</v>
      </c>
      <c r="E147" s="21" t="s">
        <v>25</v>
      </c>
      <c r="F147" s="26">
        <v>7228641.02</v>
      </c>
      <c r="G147" s="26"/>
      <c r="H147" s="26">
        <f>F147+G147</f>
        <v>7228641.02</v>
      </c>
    </row>
    <row r="148" spans="1:8" s="24" customFormat="1" ht="15">
      <c r="A148" s="30" t="s">
        <v>34</v>
      </c>
      <c r="B148" s="21" t="s">
        <v>152</v>
      </c>
      <c r="C148" s="21" t="s">
        <v>153</v>
      </c>
      <c r="D148" s="21" t="s">
        <v>159</v>
      </c>
      <c r="E148" s="21" t="s">
        <v>35</v>
      </c>
      <c r="F148" s="26">
        <f>F149</f>
        <v>860.66</v>
      </c>
      <c r="G148" s="26">
        <f>G149</f>
        <v>0</v>
      </c>
      <c r="H148" s="26">
        <f>H149</f>
        <v>860.66</v>
      </c>
    </row>
    <row r="149" spans="1:8" s="24" customFormat="1" ht="15">
      <c r="A149" s="30" t="s">
        <v>444</v>
      </c>
      <c r="B149" s="21" t="s">
        <v>152</v>
      </c>
      <c r="C149" s="21" t="s">
        <v>153</v>
      </c>
      <c r="D149" s="21" t="s">
        <v>159</v>
      </c>
      <c r="E149" s="21" t="s">
        <v>445</v>
      </c>
      <c r="F149" s="26">
        <v>860.66</v>
      </c>
      <c r="G149" s="26"/>
      <c r="H149" s="26">
        <f>F149+G149</f>
        <v>860.66</v>
      </c>
    </row>
    <row r="150" spans="1:8" s="24" customFormat="1" ht="15">
      <c r="A150" s="22" t="s">
        <v>160</v>
      </c>
      <c r="B150" s="23" t="s">
        <v>9</v>
      </c>
      <c r="C150" s="23" t="s">
        <v>161</v>
      </c>
      <c r="D150" s="23"/>
      <c r="E150" s="23"/>
      <c r="F150" s="26">
        <f aca="true" t="shared" si="23" ref="F150:H155">F151</f>
        <v>80000</v>
      </c>
      <c r="G150" s="26">
        <f t="shared" si="23"/>
        <v>-50000</v>
      </c>
      <c r="H150" s="26">
        <f t="shared" si="23"/>
        <v>30000</v>
      </c>
    </row>
    <row r="151" spans="1:8" s="24" customFormat="1" ht="30.75">
      <c r="A151" s="30" t="s">
        <v>162</v>
      </c>
      <c r="B151" s="21" t="s">
        <v>9</v>
      </c>
      <c r="C151" s="21" t="s">
        <v>163</v>
      </c>
      <c r="D151" s="21"/>
      <c r="E151" s="21"/>
      <c r="F151" s="26">
        <f t="shared" si="23"/>
        <v>80000</v>
      </c>
      <c r="G151" s="26">
        <f t="shared" si="23"/>
        <v>-50000</v>
      </c>
      <c r="H151" s="26">
        <f t="shared" si="23"/>
        <v>30000</v>
      </c>
    </row>
    <row r="152" spans="1:8" s="24" customFormat="1" ht="30.75">
      <c r="A152" s="30" t="s">
        <v>49</v>
      </c>
      <c r="B152" s="21" t="s">
        <v>9</v>
      </c>
      <c r="C152" s="21" t="s">
        <v>163</v>
      </c>
      <c r="D152" s="21" t="s">
        <v>50</v>
      </c>
      <c r="E152" s="21"/>
      <c r="F152" s="26">
        <f t="shared" si="23"/>
        <v>80000</v>
      </c>
      <c r="G152" s="26">
        <f t="shared" si="23"/>
        <v>-50000</v>
      </c>
      <c r="H152" s="26">
        <f t="shared" si="23"/>
        <v>30000</v>
      </c>
    </row>
    <row r="153" spans="1:8" s="24" customFormat="1" ht="62.25">
      <c r="A153" s="30" t="s">
        <v>164</v>
      </c>
      <c r="B153" s="21" t="s">
        <v>9</v>
      </c>
      <c r="C153" s="21" t="s">
        <v>163</v>
      </c>
      <c r="D153" s="21" t="s">
        <v>52</v>
      </c>
      <c r="E153" s="21"/>
      <c r="F153" s="26">
        <f t="shared" si="23"/>
        <v>80000</v>
      </c>
      <c r="G153" s="26">
        <f t="shared" si="23"/>
        <v>-50000</v>
      </c>
      <c r="H153" s="26">
        <f t="shared" si="23"/>
        <v>30000</v>
      </c>
    </row>
    <row r="154" spans="1:8" s="24" customFormat="1" ht="46.5">
      <c r="A154" s="30" t="s">
        <v>53</v>
      </c>
      <c r="B154" s="21" t="s">
        <v>9</v>
      </c>
      <c r="C154" s="21" t="s">
        <v>163</v>
      </c>
      <c r="D154" s="21" t="s">
        <v>54</v>
      </c>
      <c r="E154" s="21"/>
      <c r="F154" s="26">
        <f t="shared" si="23"/>
        <v>80000</v>
      </c>
      <c r="G154" s="26">
        <f t="shared" si="23"/>
        <v>-50000</v>
      </c>
      <c r="H154" s="26">
        <f t="shared" si="23"/>
        <v>30000</v>
      </c>
    </row>
    <row r="155" spans="1:8" s="24" customFormat="1" ht="30.75">
      <c r="A155" s="30" t="s">
        <v>22</v>
      </c>
      <c r="B155" s="21" t="s">
        <v>9</v>
      </c>
      <c r="C155" s="21" t="s">
        <v>163</v>
      </c>
      <c r="D155" s="21" t="s">
        <v>54</v>
      </c>
      <c r="E155" s="21" t="s">
        <v>23</v>
      </c>
      <c r="F155" s="26">
        <f t="shared" si="23"/>
        <v>80000</v>
      </c>
      <c r="G155" s="26">
        <f t="shared" si="23"/>
        <v>-50000</v>
      </c>
      <c r="H155" s="26">
        <f t="shared" si="23"/>
        <v>30000</v>
      </c>
    </row>
    <row r="156" spans="1:8" s="24" customFormat="1" ht="30.75">
      <c r="A156" s="30" t="s">
        <v>24</v>
      </c>
      <c r="B156" s="21" t="s">
        <v>9</v>
      </c>
      <c r="C156" s="21" t="s">
        <v>163</v>
      </c>
      <c r="D156" s="21" t="s">
        <v>54</v>
      </c>
      <c r="E156" s="21" t="s">
        <v>25</v>
      </c>
      <c r="F156" s="26">
        <v>80000</v>
      </c>
      <c r="G156" s="26">
        <v>-50000</v>
      </c>
      <c r="H156" s="26">
        <f>F156+G156</f>
        <v>30000</v>
      </c>
    </row>
    <row r="157" spans="1:8" ht="15">
      <c r="A157" s="22" t="s">
        <v>165</v>
      </c>
      <c r="B157" s="23" t="s">
        <v>9</v>
      </c>
      <c r="C157" s="23" t="s">
        <v>166</v>
      </c>
      <c r="D157" s="21"/>
      <c r="E157" s="23"/>
      <c r="F157" s="18">
        <f>F165+F172+F158</f>
        <v>527957</v>
      </c>
      <c r="G157" s="18">
        <f>G165+G172+G158</f>
        <v>0</v>
      </c>
      <c r="H157" s="18">
        <f>H165+H172+H158</f>
        <v>527957</v>
      </c>
    </row>
    <row r="158" spans="1:8" ht="15">
      <c r="A158" s="30" t="s">
        <v>167</v>
      </c>
      <c r="B158" s="21" t="s">
        <v>9</v>
      </c>
      <c r="C158" s="21" t="s">
        <v>168</v>
      </c>
      <c r="D158" s="21"/>
      <c r="E158" s="21"/>
      <c r="F158" s="26">
        <f aca="true" t="shared" si="24" ref="F158:H163">F159</f>
        <v>170000</v>
      </c>
      <c r="G158" s="26">
        <f t="shared" si="24"/>
        <v>0</v>
      </c>
      <c r="H158" s="26">
        <f t="shared" si="24"/>
        <v>170000</v>
      </c>
    </row>
    <row r="159" spans="1:8" ht="30.75">
      <c r="A159" s="30" t="s">
        <v>169</v>
      </c>
      <c r="B159" s="21" t="s">
        <v>9</v>
      </c>
      <c r="C159" s="21" t="s">
        <v>168</v>
      </c>
      <c r="D159" s="21" t="s">
        <v>170</v>
      </c>
      <c r="E159" s="21"/>
      <c r="F159" s="26">
        <f>F160</f>
        <v>170000</v>
      </c>
      <c r="G159" s="26">
        <f t="shared" si="24"/>
        <v>0</v>
      </c>
      <c r="H159" s="26">
        <f t="shared" si="24"/>
        <v>170000</v>
      </c>
    </row>
    <row r="160" spans="1:8" ht="30.75">
      <c r="A160" s="30" t="s">
        <v>171</v>
      </c>
      <c r="B160" s="21" t="s">
        <v>9</v>
      </c>
      <c r="C160" s="21" t="s">
        <v>168</v>
      </c>
      <c r="D160" s="21" t="s">
        <v>172</v>
      </c>
      <c r="E160" s="21"/>
      <c r="F160" s="26">
        <f t="shared" si="24"/>
        <v>170000</v>
      </c>
      <c r="G160" s="26">
        <f t="shared" si="24"/>
        <v>0</v>
      </c>
      <c r="H160" s="26">
        <f t="shared" si="24"/>
        <v>170000</v>
      </c>
    </row>
    <row r="161" spans="1:8" ht="46.5">
      <c r="A161" s="30" t="s">
        <v>173</v>
      </c>
      <c r="B161" s="21" t="s">
        <v>9</v>
      </c>
      <c r="C161" s="21" t="s">
        <v>168</v>
      </c>
      <c r="D161" s="21" t="s">
        <v>174</v>
      </c>
      <c r="E161" s="21"/>
      <c r="F161" s="26">
        <f t="shared" si="24"/>
        <v>170000</v>
      </c>
      <c r="G161" s="26">
        <f t="shared" si="24"/>
        <v>0</v>
      </c>
      <c r="H161" s="26">
        <f t="shared" si="24"/>
        <v>170000</v>
      </c>
    </row>
    <row r="162" spans="1:8" ht="30.75">
      <c r="A162" s="30" t="s">
        <v>175</v>
      </c>
      <c r="B162" s="21" t="s">
        <v>9</v>
      </c>
      <c r="C162" s="21" t="s">
        <v>168</v>
      </c>
      <c r="D162" s="21" t="s">
        <v>176</v>
      </c>
      <c r="E162" s="21"/>
      <c r="F162" s="26">
        <f t="shared" si="24"/>
        <v>170000</v>
      </c>
      <c r="G162" s="26">
        <f t="shared" si="24"/>
        <v>0</v>
      </c>
      <c r="H162" s="26">
        <f t="shared" si="24"/>
        <v>170000</v>
      </c>
    </row>
    <row r="163" spans="1:8" ht="15">
      <c r="A163" s="30" t="s">
        <v>57</v>
      </c>
      <c r="B163" s="21" t="s">
        <v>9</v>
      </c>
      <c r="C163" s="21" t="s">
        <v>168</v>
      </c>
      <c r="D163" s="21" t="s">
        <v>176</v>
      </c>
      <c r="E163" s="21" t="s">
        <v>58</v>
      </c>
      <c r="F163" s="26">
        <f t="shared" si="24"/>
        <v>170000</v>
      </c>
      <c r="G163" s="26">
        <f t="shared" si="24"/>
        <v>0</v>
      </c>
      <c r="H163" s="26">
        <f t="shared" si="24"/>
        <v>170000</v>
      </c>
    </row>
    <row r="164" spans="1:8" ht="30.75">
      <c r="A164" s="30" t="s">
        <v>177</v>
      </c>
      <c r="B164" s="21" t="s">
        <v>9</v>
      </c>
      <c r="C164" s="21" t="s">
        <v>168</v>
      </c>
      <c r="D164" s="21" t="s">
        <v>176</v>
      </c>
      <c r="E164" s="21" t="s">
        <v>178</v>
      </c>
      <c r="F164" s="26">
        <v>170000</v>
      </c>
      <c r="H164" s="26">
        <f>F164+G164</f>
        <v>170000</v>
      </c>
    </row>
    <row r="165" spans="1:8" ht="15">
      <c r="A165" s="20" t="s">
        <v>179</v>
      </c>
      <c r="B165" s="21" t="s">
        <v>9</v>
      </c>
      <c r="C165" s="21" t="s">
        <v>180</v>
      </c>
      <c r="D165" s="21"/>
      <c r="E165" s="21"/>
      <c r="F165" s="26">
        <f aca="true" t="shared" si="25" ref="F165:H170">F166</f>
        <v>100000</v>
      </c>
      <c r="G165" s="26">
        <f t="shared" si="25"/>
        <v>0</v>
      </c>
      <c r="H165" s="26">
        <f t="shared" si="25"/>
        <v>100000</v>
      </c>
    </row>
    <row r="166" spans="1:8" ht="30.75">
      <c r="A166" s="25" t="s">
        <v>169</v>
      </c>
      <c r="B166" s="21" t="s">
        <v>9</v>
      </c>
      <c r="C166" s="21" t="s">
        <v>180</v>
      </c>
      <c r="D166" s="21" t="s">
        <v>170</v>
      </c>
      <c r="E166" s="21"/>
      <c r="F166" s="26">
        <f t="shared" si="25"/>
        <v>100000</v>
      </c>
      <c r="G166" s="26">
        <f t="shared" si="25"/>
        <v>0</v>
      </c>
      <c r="H166" s="26">
        <f t="shared" si="25"/>
        <v>100000</v>
      </c>
    </row>
    <row r="167" spans="1:8" ht="30.75">
      <c r="A167" s="25" t="s">
        <v>171</v>
      </c>
      <c r="B167" s="21" t="s">
        <v>9</v>
      </c>
      <c r="C167" s="21" t="s">
        <v>180</v>
      </c>
      <c r="D167" s="21" t="s">
        <v>172</v>
      </c>
      <c r="E167" s="21"/>
      <c r="F167" s="26">
        <f t="shared" si="25"/>
        <v>100000</v>
      </c>
      <c r="G167" s="26">
        <f t="shared" si="25"/>
        <v>0</v>
      </c>
      <c r="H167" s="26">
        <f t="shared" si="25"/>
        <v>100000</v>
      </c>
    </row>
    <row r="168" spans="1:8" ht="46.5">
      <c r="A168" s="25" t="s">
        <v>181</v>
      </c>
      <c r="B168" s="21" t="s">
        <v>9</v>
      </c>
      <c r="C168" s="21" t="s">
        <v>180</v>
      </c>
      <c r="D168" s="21" t="s">
        <v>182</v>
      </c>
      <c r="E168" s="21"/>
      <c r="F168" s="26">
        <f t="shared" si="25"/>
        <v>100000</v>
      </c>
      <c r="G168" s="26">
        <f t="shared" si="25"/>
        <v>0</v>
      </c>
      <c r="H168" s="26">
        <f t="shared" si="25"/>
        <v>100000</v>
      </c>
    </row>
    <row r="169" spans="1:8" ht="78">
      <c r="A169" s="20" t="s">
        <v>183</v>
      </c>
      <c r="B169" s="21" t="s">
        <v>9</v>
      </c>
      <c r="C169" s="21" t="s">
        <v>180</v>
      </c>
      <c r="D169" s="21" t="s">
        <v>184</v>
      </c>
      <c r="E169" s="21"/>
      <c r="F169" s="26">
        <f t="shared" si="25"/>
        <v>100000</v>
      </c>
      <c r="G169" s="26">
        <f t="shared" si="25"/>
        <v>0</v>
      </c>
      <c r="H169" s="26">
        <f t="shared" si="25"/>
        <v>100000</v>
      </c>
    </row>
    <row r="170" spans="1:8" ht="15">
      <c r="A170" s="20" t="s">
        <v>185</v>
      </c>
      <c r="B170" s="21" t="s">
        <v>9</v>
      </c>
      <c r="C170" s="21" t="s">
        <v>180</v>
      </c>
      <c r="D170" s="21" t="s">
        <v>184</v>
      </c>
      <c r="E170" s="21" t="s">
        <v>186</v>
      </c>
      <c r="F170" s="26">
        <f t="shared" si="25"/>
        <v>100000</v>
      </c>
      <c r="G170" s="26">
        <f t="shared" si="25"/>
        <v>0</v>
      </c>
      <c r="H170" s="26">
        <f t="shared" si="25"/>
        <v>100000</v>
      </c>
    </row>
    <row r="171" spans="1:8" ht="15">
      <c r="A171" s="20" t="s">
        <v>187</v>
      </c>
      <c r="B171" s="21" t="s">
        <v>9</v>
      </c>
      <c r="C171" s="21" t="s">
        <v>180</v>
      </c>
      <c r="D171" s="21" t="s">
        <v>184</v>
      </c>
      <c r="E171" s="21" t="s">
        <v>188</v>
      </c>
      <c r="F171" s="26">
        <v>100000</v>
      </c>
      <c r="H171" s="26">
        <f>F171+G171</f>
        <v>100000</v>
      </c>
    </row>
    <row r="172" spans="1:8" ht="15">
      <c r="A172" s="20" t="s">
        <v>189</v>
      </c>
      <c r="B172" s="21" t="s">
        <v>9</v>
      </c>
      <c r="C172" s="21" t="s">
        <v>190</v>
      </c>
      <c r="D172" s="21"/>
      <c r="E172" s="21"/>
      <c r="F172" s="26">
        <f>F173</f>
        <v>257957</v>
      </c>
      <c r="G172" s="26">
        <f>G173</f>
        <v>0</v>
      </c>
      <c r="H172" s="26">
        <f>H173</f>
        <v>257957</v>
      </c>
    </row>
    <row r="173" spans="1:8" ht="30.75">
      <c r="A173" s="25" t="s">
        <v>191</v>
      </c>
      <c r="B173" s="21" t="s">
        <v>9</v>
      </c>
      <c r="C173" s="21" t="s">
        <v>190</v>
      </c>
      <c r="D173" s="41" t="s">
        <v>170</v>
      </c>
      <c r="E173" s="21"/>
      <c r="F173" s="26">
        <f>F176</f>
        <v>257957</v>
      </c>
      <c r="G173" s="26">
        <f>G176</f>
        <v>0</v>
      </c>
      <c r="H173" s="26">
        <f>H176</f>
        <v>257957</v>
      </c>
    </row>
    <row r="174" spans="1:8" ht="30.75">
      <c r="A174" s="25" t="s">
        <v>171</v>
      </c>
      <c r="B174" s="21" t="s">
        <v>9</v>
      </c>
      <c r="C174" s="21" t="s">
        <v>190</v>
      </c>
      <c r="D174" s="41" t="s">
        <v>172</v>
      </c>
      <c r="E174" s="21"/>
      <c r="F174" s="26">
        <f aca="true" t="shared" si="26" ref="F174:H175">F175</f>
        <v>257957</v>
      </c>
      <c r="G174" s="26">
        <f t="shared" si="26"/>
        <v>0</v>
      </c>
      <c r="H174" s="26">
        <f t="shared" si="26"/>
        <v>257957</v>
      </c>
    </row>
    <row r="175" spans="1:8" ht="30.75">
      <c r="A175" s="25" t="s">
        <v>192</v>
      </c>
      <c r="B175" s="21" t="s">
        <v>9</v>
      </c>
      <c r="C175" s="21" t="s">
        <v>190</v>
      </c>
      <c r="D175" s="41" t="s">
        <v>193</v>
      </c>
      <c r="E175" s="21"/>
      <c r="F175" s="26">
        <f t="shared" si="26"/>
        <v>257957</v>
      </c>
      <c r="G175" s="26">
        <f t="shared" si="26"/>
        <v>0</v>
      </c>
      <c r="H175" s="26">
        <f t="shared" si="26"/>
        <v>257957</v>
      </c>
    </row>
    <row r="176" spans="1:8" ht="15">
      <c r="A176" s="25" t="s">
        <v>194</v>
      </c>
      <c r="B176" s="27" t="s">
        <v>9</v>
      </c>
      <c r="C176" s="27" t="s">
        <v>190</v>
      </c>
      <c r="D176" s="27" t="s">
        <v>195</v>
      </c>
      <c r="E176" s="21"/>
      <c r="F176" s="26">
        <f>F177+F179</f>
        <v>257957</v>
      </c>
      <c r="G176" s="26">
        <f>G177+G179</f>
        <v>0</v>
      </c>
      <c r="H176" s="26">
        <f>H177+H179</f>
        <v>257957</v>
      </c>
    </row>
    <row r="177" spans="1:8" ht="15">
      <c r="A177" s="20" t="s">
        <v>57</v>
      </c>
      <c r="B177" s="21" t="s">
        <v>9</v>
      </c>
      <c r="C177" s="21" t="s">
        <v>190</v>
      </c>
      <c r="D177" s="27" t="s">
        <v>195</v>
      </c>
      <c r="E177" s="21" t="s">
        <v>58</v>
      </c>
      <c r="F177" s="26">
        <f>F178</f>
        <v>50000</v>
      </c>
      <c r="G177" s="26">
        <f>G178</f>
        <v>0</v>
      </c>
      <c r="H177" s="26">
        <f>H178</f>
        <v>50000</v>
      </c>
    </row>
    <row r="178" spans="1:8" ht="30.75">
      <c r="A178" s="42" t="s">
        <v>196</v>
      </c>
      <c r="B178" s="21" t="s">
        <v>9</v>
      </c>
      <c r="C178" s="21" t="s">
        <v>190</v>
      </c>
      <c r="D178" s="27" t="s">
        <v>195</v>
      </c>
      <c r="E178" s="21" t="s">
        <v>197</v>
      </c>
      <c r="F178" s="26">
        <v>50000</v>
      </c>
      <c r="H178" s="26">
        <f>F178+G178</f>
        <v>50000</v>
      </c>
    </row>
    <row r="179" spans="1:8" ht="30.75">
      <c r="A179" s="20" t="s">
        <v>198</v>
      </c>
      <c r="B179" s="21" t="s">
        <v>9</v>
      </c>
      <c r="C179" s="21" t="s">
        <v>190</v>
      </c>
      <c r="D179" s="27" t="s">
        <v>195</v>
      </c>
      <c r="E179" s="21" t="s">
        <v>199</v>
      </c>
      <c r="F179" s="26">
        <f>F180</f>
        <v>207957</v>
      </c>
      <c r="G179" s="26">
        <f>G180</f>
        <v>0</v>
      </c>
      <c r="H179" s="26">
        <f>H180</f>
        <v>207957</v>
      </c>
    </row>
    <row r="180" spans="1:8" ht="46.5">
      <c r="A180" s="20" t="s">
        <v>200</v>
      </c>
      <c r="B180" s="21" t="s">
        <v>9</v>
      </c>
      <c r="C180" s="21" t="s">
        <v>190</v>
      </c>
      <c r="D180" s="27" t="s">
        <v>195</v>
      </c>
      <c r="E180" s="21" t="s">
        <v>201</v>
      </c>
      <c r="F180" s="26">
        <v>207957</v>
      </c>
      <c r="H180" s="26">
        <f>F180+G180</f>
        <v>207957</v>
      </c>
    </row>
    <row r="181" spans="1:8" ht="15">
      <c r="A181" s="22" t="s">
        <v>202</v>
      </c>
      <c r="B181" s="23" t="s">
        <v>9</v>
      </c>
      <c r="C181" s="23" t="s">
        <v>203</v>
      </c>
      <c r="D181" s="28"/>
      <c r="E181" s="23"/>
      <c r="F181" s="43">
        <f aca="true" t="shared" si="27" ref="F181:H186">F182</f>
        <v>5541330</v>
      </c>
      <c r="G181" s="43">
        <f t="shared" si="27"/>
        <v>334290</v>
      </c>
      <c r="H181" s="43">
        <f t="shared" si="27"/>
        <v>5875620</v>
      </c>
    </row>
    <row r="182" spans="1:8" ht="15">
      <c r="A182" s="20" t="s">
        <v>204</v>
      </c>
      <c r="B182" s="21" t="s">
        <v>9</v>
      </c>
      <c r="C182" s="21" t="s">
        <v>205</v>
      </c>
      <c r="D182" s="28"/>
      <c r="E182" s="21"/>
      <c r="F182" s="44">
        <f t="shared" si="27"/>
        <v>5541330</v>
      </c>
      <c r="G182" s="44">
        <f t="shared" si="27"/>
        <v>334290</v>
      </c>
      <c r="H182" s="44">
        <f t="shared" si="27"/>
        <v>5875620</v>
      </c>
    </row>
    <row r="183" spans="1:8" ht="46.5">
      <c r="A183" s="45" t="s">
        <v>206</v>
      </c>
      <c r="B183" s="21" t="s">
        <v>9</v>
      </c>
      <c r="C183" s="21" t="s">
        <v>205</v>
      </c>
      <c r="D183" s="21" t="s">
        <v>207</v>
      </c>
      <c r="E183" s="21"/>
      <c r="F183" s="44">
        <f t="shared" si="27"/>
        <v>5541330</v>
      </c>
      <c r="G183" s="44">
        <f t="shared" si="27"/>
        <v>334290</v>
      </c>
      <c r="H183" s="44">
        <f t="shared" si="27"/>
        <v>5875620</v>
      </c>
    </row>
    <row r="184" spans="1:8" ht="62.25">
      <c r="A184" s="34" t="s">
        <v>208</v>
      </c>
      <c r="B184" s="21" t="s">
        <v>9</v>
      </c>
      <c r="C184" s="21" t="s">
        <v>205</v>
      </c>
      <c r="D184" s="21" t="s">
        <v>209</v>
      </c>
      <c r="E184" s="21"/>
      <c r="F184" s="44">
        <f t="shared" si="27"/>
        <v>5541330</v>
      </c>
      <c r="G184" s="44">
        <f t="shared" si="27"/>
        <v>334290</v>
      </c>
      <c r="H184" s="44">
        <f t="shared" si="27"/>
        <v>5875620</v>
      </c>
    </row>
    <row r="185" spans="1:8" ht="19.5" customHeight="1">
      <c r="A185" s="34" t="s">
        <v>210</v>
      </c>
      <c r="B185" s="27" t="s">
        <v>9</v>
      </c>
      <c r="C185" s="27" t="s">
        <v>205</v>
      </c>
      <c r="D185" s="27" t="s">
        <v>211</v>
      </c>
      <c r="E185" s="21"/>
      <c r="F185" s="44">
        <f t="shared" si="27"/>
        <v>5541330</v>
      </c>
      <c r="G185" s="44">
        <f t="shared" si="27"/>
        <v>334290</v>
      </c>
      <c r="H185" s="44">
        <f t="shared" si="27"/>
        <v>5875620</v>
      </c>
    </row>
    <row r="186" spans="1:8" ht="30.75">
      <c r="A186" s="34" t="s">
        <v>198</v>
      </c>
      <c r="B186" s="21" t="s">
        <v>9</v>
      </c>
      <c r="C186" s="21" t="s">
        <v>205</v>
      </c>
      <c r="D186" s="27" t="s">
        <v>211</v>
      </c>
      <c r="E186" s="21" t="s">
        <v>199</v>
      </c>
      <c r="F186" s="44">
        <f t="shared" si="27"/>
        <v>5541330</v>
      </c>
      <c r="G186" s="44">
        <f t="shared" si="27"/>
        <v>334290</v>
      </c>
      <c r="H186" s="44">
        <f t="shared" si="27"/>
        <v>5875620</v>
      </c>
    </row>
    <row r="187" spans="1:8" ht="15">
      <c r="A187" s="34" t="s">
        <v>212</v>
      </c>
      <c r="B187" s="21" t="s">
        <v>9</v>
      </c>
      <c r="C187" s="21" t="s">
        <v>205</v>
      </c>
      <c r="D187" s="27" t="s">
        <v>211</v>
      </c>
      <c r="E187" s="21" t="s">
        <v>213</v>
      </c>
      <c r="F187" s="44">
        <v>5541330</v>
      </c>
      <c r="G187" s="44">
        <f>300000+34290</f>
        <v>334290</v>
      </c>
      <c r="H187" s="44">
        <f>F187+G187</f>
        <v>5875620</v>
      </c>
    </row>
    <row r="188" spans="1:8" ht="15">
      <c r="A188" s="22" t="s">
        <v>214</v>
      </c>
      <c r="B188" s="23" t="s">
        <v>9</v>
      </c>
      <c r="C188" s="23" t="s">
        <v>215</v>
      </c>
      <c r="D188" s="21"/>
      <c r="E188" s="23"/>
      <c r="F188" s="43">
        <f>F192+F189</f>
        <v>1084933.8</v>
      </c>
      <c r="G188" s="43">
        <f>G192+G189</f>
        <v>34290</v>
      </c>
      <c r="H188" s="43">
        <f>H192+H189</f>
        <v>1119223.8</v>
      </c>
    </row>
    <row r="189" spans="1:8" ht="15">
      <c r="A189" s="34" t="s">
        <v>261</v>
      </c>
      <c r="B189" s="90" t="s">
        <v>9</v>
      </c>
      <c r="C189" s="90" t="s">
        <v>405</v>
      </c>
      <c r="D189" s="90" t="s">
        <v>406</v>
      </c>
      <c r="E189" s="90" t="s">
        <v>404</v>
      </c>
      <c r="F189" s="44">
        <f aca="true" t="shared" si="28" ref="F189:H190">F190</f>
        <v>82316.8</v>
      </c>
      <c r="G189" s="44">
        <f t="shared" si="28"/>
        <v>0</v>
      </c>
      <c r="H189" s="44">
        <f t="shared" si="28"/>
        <v>82316.8</v>
      </c>
    </row>
    <row r="190" spans="1:8" ht="46.5">
      <c r="A190" s="34" t="s">
        <v>402</v>
      </c>
      <c r="B190" s="90" t="s">
        <v>9</v>
      </c>
      <c r="C190" s="90" t="s">
        <v>405</v>
      </c>
      <c r="D190" s="90" t="s">
        <v>407</v>
      </c>
      <c r="E190" s="90" t="s">
        <v>404</v>
      </c>
      <c r="F190" s="44">
        <f t="shared" si="28"/>
        <v>82316.8</v>
      </c>
      <c r="G190" s="44">
        <f t="shared" si="28"/>
        <v>0</v>
      </c>
      <c r="H190" s="44">
        <f t="shared" si="28"/>
        <v>82316.8</v>
      </c>
    </row>
    <row r="191" spans="1:8" ht="30.75">
      <c r="A191" s="34" t="s">
        <v>403</v>
      </c>
      <c r="B191" s="90" t="s">
        <v>9</v>
      </c>
      <c r="C191" s="90" t="s">
        <v>405</v>
      </c>
      <c r="D191" s="90" t="s">
        <v>407</v>
      </c>
      <c r="E191" s="90" t="s">
        <v>188</v>
      </c>
      <c r="F191" s="44">
        <v>82316.8</v>
      </c>
      <c r="G191" s="44"/>
      <c r="H191" s="43">
        <f>F191+G191</f>
        <v>82316.8</v>
      </c>
    </row>
    <row r="192" spans="1:8" ht="15">
      <c r="A192" s="20" t="s">
        <v>216</v>
      </c>
      <c r="B192" s="21" t="s">
        <v>9</v>
      </c>
      <c r="C192" s="21" t="s">
        <v>217</v>
      </c>
      <c r="D192" s="21"/>
      <c r="E192" s="21"/>
      <c r="F192" s="44">
        <f>F193</f>
        <v>1002617</v>
      </c>
      <c r="G192" s="44">
        <f aca="true" t="shared" si="29" ref="G192:H195">G193</f>
        <v>34290</v>
      </c>
      <c r="H192" s="44">
        <f t="shared" si="29"/>
        <v>1036907</v>
      </c>
    </row>
    <row r="193" spans="1:8" ht="15" customHeight="1">
      <c r="A193" s="36" t="s">
        <v>218</v>
      </c>
      <c r="B193" s="27" t="s">
        <v>9</v>
      </c>
      <c r="C193" s="27" t="s">
        <v>219</v>
      </c>
      <c r="D193" s="27" t="s">
        <v>220</v>
      </c>
      <c r="E193" s="27"/>
      <c r="F193" s="44">
        <f>F194</f>
        <v>1002617</v>
      </c>
      <c r="G193" s="44">
        <f t="shared" si="29"/>
        <v>34290</v>
      </c>
      <c r="H193" s="44">
        <f t="shared" si="29"/>
        <v>1036907</v>
      </c>
    </row>
    <row r="194" spans="1:8" ht="15">
      <c r="A194" s="36" t="s">
        <v>221</v>
      </c>
      <c r="B194" s="27" t="s">
        <v>9</v>
      </c>
      <c r="C194" s="27" t="s">
        <v>217</v>
      </c>
      <c r="D194" s="27" t="s">
        <v>222</v>
      </c>
      <c r="E194" s="27"/>
      <c r="F194" s="44">
        <f>F195</f>
        <v>1002617</v>
      </c>
      <c r="G194" s="44">
        <f t="shared" si="29"/>
        <v>34290</v>
      </c>
      <c r="H194" s="44">
        <f t="shared" si="29"/>
        <v>1036907</v>
      </c>
    </row>
    <row r="195" spans="1:8" ht="30.75">
      <c r="A195" s="36" t="s">
        <v>198</v>
      </c>
      <c r="B195" s="27" t="s">
        <v>9</v>
      </c>
      <c r="C195" s="27" t="s">
        <v>217</v>
      </c>
      <c r="D195" s="27" t="s">
        <v>222</v>
      </c>
      <c r="E195" s="27" t="s">
        <v>199</v>
      </c>
      <c r="F195" s="44">
        <f>F196</f>
        <v>1002617</v>
      </c>
      <c r="G195" s="44">
        <f t="shared" si="29"/>
        <v>34290</v>
      </c>
      <c r="H195" s="44">
        <f t="shared" si="29"/>
        <v>1036907</v>
      </c>
    </row>
    <row r="196" spans="1:8" ht="15">
      <c r="A196" s="20" t="s">
        <v>212</v>
      </c>
      <c r="B196" s="27" t="s">
        <v>9</v>
      </c>
      <c r="C196" s="27" t="s">
        <v>217</v>
      </c>
      <c r="D196" s="27" t="s">
        <v>222</v>
      </c>
      <c r="E196" s="27" t="s">
        <v>213</v>
      </c>
      <c r="F196" s="44">
        <v>1002617</v>
      </c>
      <c r="G196" s="7">
        <v>34290</v>
      </c>
      <c r="H196" s="44">
        <f>F196+G196</f>
        <v>1036907</v>
      </c>
    </row>
    <row r="197" spans="1:8" ht="30.75">
      <c r="A197" s="46" t="s">
        <v>223</v>
      </c>
      <c r="B197" s="23" t="s">
        <v>9</v>
      </c>
      <c r="C197" s="47" t="s">
        <v>224</v>
      </c>
      <c r="D197" s="27"/>
      <c r="E197" s="47"/>
      <c r="F197" s="48">
        <f>F198</f>
        <v>100000</v>
      </c>
      <c r="G197" s="48">
        <f aca="true" t="shared" si="30" ref="G197:H201">G198</f>
        <v>-100000</v>
      </c>
      <c r="H197" s="48">
        <f t="shared" si="30"/>
        <v>0</v>
      </c>
    </row>
    <row r="198" spans="1:8" ht="30.75">
      <c r="A198" s="25" t="s">
        <v>225</v>
      </c>
      <c r="B198" s="21" t="s">
        <v>9</v>
      </c>
      <c r="C198" s="27" t="s">
        <v>226</v>
      </c>
      <c r="D198" s="27"/>
      <c r="E198" s="27"/>
      <c r="F198" s="49">
        <f>F199</f>
        <v>100000</v>
      </c>
      <c r="G198" s="49">
        <f t="shared" si="30"/>
        <v>-100000</v>
      </c>
      <c r="H198" s="49">
        <f t="shared" si="30"/>
        <v>0</v>
      </c>
    </row>
    <row r="199" spans="1:8" ht="30.75">
      <c r="A199" s="25" t="s">
        <v>28</v>
      </c>
      <c r="B199" s="21" t="s">
        <v>9</v>
      </c>
      <c r="C199" s="27" t="s">
        <v>226</v>
      </c>
      <c r="D199" s="27" t="s">
        <v>29</v>
      </c>
      <c r="E199" s="27"/>
      <c r="F199" s="49">
        <f>F200</f>
        <v>100000</v>
      </c>
      <c r="G199" s="49">
        <f t="shared" si="30"/>
        <v>-100000</v>
      </c>
      <c r="H199" s="49">
        <f t="shared" si="30"/>
        <v>0</v>
      </c>
    </row>
    <row r="200" spans="1:8" ht="15">
      <c r="A200" s="25" t="s">
        <v>227</v>
      </c>
      <c r="B200" s="21" t="s">
        <v>9</v>
      </c>
      <c r="C200" s="27" t="s">
        <v>226</v>
      </c>
      <c r="D200" s="27" t="s">
        <v>228</v>
      </c>
      <c r="E200" s="27"/>
      <c r="F200" s="49">
        <f>F201</f>
        <v>100000</v>
      </c>
      <c r="G200" s="49">
        <f t="shared" si="30"/>
        <v>-100000</v>
      </c>
      <c r="H200" s="49">
        <f t="shared" si="30"/>
        <v>0</v>
      </c>
    </row>
    <row r="201" spans="1:8" ht="30.75">
      <c r="A201" s="25" t="s">
        <v>229</v>
      </c>
      <c r="B201" s="21" t="s">
        <v>9</v>
      </c>
      <c r="C201" s="27" t="s">
        <v>226</v>
      </c>
      <c r="D201" s="27" t="s">
        <v>228</v>
      </c>
      <c r="E201" s="27" t="s">
        <v>230</v>
      </c>
      <c r="F201" s="49">
        <f>F202</f>
        <v>100000</v>
      </c>
      <c r="G201" s="49">
        <f t="shared" si="30"/>
        <v>-100000</v>
      </c>
      <c r="H201" s="49">
        <f t="shared" si="30"/>
        <v>0</v>
      </c>
    </row>
    <row r="202" spans="1:8" ht="15">
      <c r="A202" s="25" t="s">
        <v>231</v>
      </c>
      <c r="B202" s="21" t="s">
        <v>9</v>
      </c>
      <c r="C202" s="27" t="s">
        <v>226</v>
      </c>
      <c r="D202" s="27" t="s">
        <v>228</v>
      </c>
      <c r="E202" s="27" t="s">
        <v>232</v>
      </c>
      <c r="F202" s="49">
        <v>100000</v>
      </c>
      <c r="G202" s="49">
        <v>-100000</v>
      </c>
      <c r="H202" s="49">
        <f>F202+G202</f>
        <v>0</v>
      </c>
    </row>
    <row r="203" spans="1:8" ht="46.5">
      <c r="A203" s="46" t="s">
        <v>233</v>
      </c>
      <c r="B203" s="23"/>
      <c r="C203" s="47"/>
      <c r="D203" s="47"/>
      <c r="E203" s="47"/>
      <c r="F203" s="48">
        <f aca="true" t="shared" si="31" ref="F203:H204">F204</f>
        <v>11007873.83</v>
      </c>
      <c r="G203" s="48">
        <f t="shared" si="31"/>
        <v>932572</v>
      </c>
      <c r="H203" s="48">
        <f t="shared" si="31"/>
        <v>11940445.83</v>
      </c>
    </row>
    <row r="204" spans="1:8" ht="15">
      <c r="A204" s="46" t="s">
        <v>234</v>
      </c>
      <c r="B204" s="23" t="s">
        <v>9</v>
      </c>
      <c r="C204" s="47" t="s">
        <v>235</v>
      </c>
      <c r="D204" s="47"/>
      <c r="E204" s="47"/>
      <c r="F204" s="48">
        <f t="shared" si="31"/>
        <v>11007873.83</v>
      </c>
      <c r="G204" s="48">
        <f t="shared" si="31"/>
        <v>932572</v>
      </c>
      <c r="H204" s="48">
        <f t="shared" si="31"/>
        <v>11940445.83</v>
      </c>
    </row>
    <row r="205" spans="1:8" ht="15">
      <c r="A205" s="25" t="s">
        <v>236</v>
      </c>
      <c r="B205" s="21" t="s">
        <v>9</v>
      </c>
      <c r="C205" s="27" t="s">
        <v>237</v>
      </c>
      <c r="D205" s="27"/>
      <c r="E205" s="27"/>
      <c r="F205" s="49">
        <f>F206+F227</f>
        <v>11007873.83</v>
      </c>
      <c r="G205" s="49">
        <f>G206+G227</f>
        <v>932572</v>
      </c>
      <c r="H205" s="49">
        <f>H206+H227</f>
        <v>11940445.83</v>
      </c>
    </row>
    <row r="206" spans="1:8" ht="30.75">
      <c r="A206" s="46" t="s">
        <v>238</v>
      </c>
      <c r="B206" s="23" t="s">
        <v>9</v>
      </c>
      <c r="C206" s="47" t="s">
        <v>237</v>
      </c>
      <c r="D206" s="47" t="s">
        <v>239</v>
      </c>
      <c r="E206" s="47"/>
      <c r="F206" s="48">
        <f>F207+F222</f>
        <v>10707873.83</v>
      </c>
      <c r="G206" s="48">
        <f>G207+G222</f>
        <v>932572</v>
      </c>
      <c r="H206" s="48">
        <f>H207+H222</f>
        <v>11640445.83</v>
      </c>
    </row>
    <row r="207" spans="1:8" ht="15">
      <c r="A207" s="25" t="s">
        <v>240</v>
      </c>
      <c r="B207" s="21" t="s">
        <v>9</v>
      </c>
      <c r="C207" s="27" t="s">
        <v>241</v>
      </c>
      <c r="D207" s="27" t="s">
        <v>242</v>
      </c>
      <c r="E207" s="27"/>
      <c r="F207" s="49">
        <f>F208+F216+F219</f>
        <v>9769728.4</v>
      </c>
      <c r="G207" s="49">
        <f>G208+G216+G219</f>
        <v>932572</v>
      </c>
      <c r="H207" s="49">
        <f>H208+H216+H219</f>
        <v>10702300.4</v>
      </c>
    </row>
    <row r="208" spans="1:8" ht="30.75">
      <c r="A208" s="25" t="s">
        <v>243</v>
      </c>
      <c r="B208" s="21" t="s">
        <v>9</v>
      </c>
      <c r="C208" s="27" t="s">
        <v>241</v>
      </c>
      <c r="D208" s="27" t="s">
        <v>244</v>
      </c>
      <c r="E208" s="27"/>
      <c r="F208" s="49">
        <f>F209</f>
        <v>4372144.4</v>
      </c>
      <c r="G208" s="49">
        <f>G209</f>
        <v>932572</v>
      </c>
      <c r="H208" s="49">
        <f>H209</f>
        <v>5304716.4</v>
      </c>
    </row>
    <row r="209" spans="1:8" ht="30.75">
      <c r="A209" s="25" t="s">
        <v>245</v>
      </c>
      <c r="B209" s="21" t="s">
        <v>9</v>
      </c>
      <c r="C209" s="27" t="s">
        <v>237</v>
      </c>
      <c r="D209" s="27" t="s">
        <v>246</v>
      </c>
      <c r="E209" s="27" t="s">
        <v>80</v>
      </c>
      <c r="F209" s="49">
        <f>F210+F212+F214</f>
        <v>4372144.4</v>
      </c>
      <c r="G209" s="49">
        <f>G210+G212+G214</f>
        <v>932572</v>
      </c>
      <c r="H209" s="49">
        <f>H210+H212+H214</f>
        <v>5304716.4</v>
      </c>
    </row>
    <row r="210" spans="1:8" ht="78">
      <c r="A210" s="25" t="s">
        <v>18</v>
      </c>
      <c r="B210" s="21" t="s">
        <v>9</v>
      </c>
      <c r="C210" s="27" t="s">
        <v>237</v>
      </c>
      <c r="D210" s="27" t="s">
        <v>246</v>
      </c>
      <c r="E210" s="27" t="s">
        <v>19</v>
      </c>
      <c r="F210" s="49">
        <f>F211</f>
        <v>3455540</v>
      </c>
      <c r="G210" s="49">
        <f>G211</f>
        <v>128180</v>
      </c>
      <c r="H210" s="49">
        <f>H211</f>
        <v>3583720</v>
      </c>
    </row>
    <row r="211" spans="1:8" ht="15">
      <c r="A211" s="25" t="s">
        <v>247</v>
      </c>
      <c r="B211" s="21" t="s">
        <v>9</v>
      </c>
      <c r="C211" s="27" t="s">
        <v>237</v>
      </c>
      <c r="D211" s="27" t="s">
        <v>246</v>
      </c>
      <c r="E211" s="27" t="s">
        <v>248</v>
      </c>
      <c r="F211" s="49">
        <v>3455540</v>
      </c>
      <c r="G211" s="49">
        <v>128180</v>
      </c>
      <c r="H211" s="49">
        <f>F211+G211</f>
        <v>3583720</v>
      </c>
    </row>
    <row r="212" spans="1:8" ht="30.75">
      <c r="A212" s="25" t="s">
        <v>22</v>
      </c>
      <c r="B212" s="21" t="s">
        <v>9</v>
      </c>
      <c r="C212" s="27" t="s">
        <v>237</v>
      </c>
      <c r="D212" s="27" t="s">
        <v>246</v>
      </c>
      <c r="E212" s="27" t="s">
        <v>23</v>
      </c>
      <c r="F212" s="49">
        <f>F213</f>
        <v>912604.4</v>
      </c>
      <c r="G212" s="49">
        <f>G213</f>
        <v>804392</v>
      </c>
      <c r="H212" s="49">
        <f>H213</f>
        <v>1716996.4</v>
      </c>
    </row>
    <row r="213" spans="1:8" ht="30.75">
      <c r="A213" s="25" t="s">
        <v>24</v>
      </c>
      <c r="B213" s="21" t="s">
        <v>9</v>
      </c>
      <c r="C213" s="27" t="s">
        <v>237</v>
      </c>
      <c r="D213" s="27" t="s">
        <v>246</v>
      </c>
      <c r="E213" s="27" t="s">
        <v>25</v>
      </c>
      <c r="F213" s="49">
        <v>912604.4</v>
      </c>
      <c r="G213" s="49">
        <v>804392</v>
      </c>
      <c r="H213" s="49">
        <f>F213+G213</f>
        <v>1716996.4</v>
      </c>
    </row>
    <row r="214" spans="1:8" ht="15">
      <c r="A214" s="25" t="s">
        <v>32</v>
      </c>
      <c r="B214" s="21" t="s">
        <v>9</v>
      </c>
      <c r="C214" s="27" t="s">
        <v>237</v>
      </c>
      <c r="D214" s="27" t="s">
        <v>246</v>
      </c>
      <c r="E214" s="27" t="s">
        <v>33</v>
      </c>
      <c r="F214" s="49">
        <f>F215</f>
        <v>4000</v>
      </c>
      <c r="G214" s="49">
        <f>G215</f>
        <v>0</v>
      </c>
      <c r="H214" s="49">
        <f>H215</f>
        <v>4000</v>
      </c>
    </row>
    <row r="215" spans="1:8" ht="15">
      <c r="A215" s="25" t="s">
        <v>34</v>
      </c>
      <c r="B215" s="21" t="s">
        <v>9</v>
      </c>
      <c r="C215" s="27" t="s">
        <v>237</v>
      </c>
      <c r="D215" s="27" t="s">
        <v>246</v>
      </c>
      <c r="E215" s="27" t="s">
        <v>35</v>
      </c>
      <c r="F215" s="49">
        <v>4000</v>
      </c>
      <c r="G215" s="49"/>
      <c r="H215" s="49">
        <f>F215+G215</f>
        <v>4000</v>
      </c>
    </row>
    <row r="216" spans="1:8" ht="46.5">
      <c r="A216" s="25" t="s">
        <v>446</v>
      </c>
      <c r="B216" s="21" t="s">
        <v>9</v>
      </c>
      <c r="C216" s="27" t="s">
        <v>237</v>
      </c>
      <c r="D216" s="27" t="s">
        <v>447</v>
      </c>
      <c r="E216" s="27"/>
      <c r="F216" s="49">
        <f aca="true" t="shared" si="32" ref="F216:H217">F217</f>
        <v>4998200</v>
      </c>
      <c r="G216" s="49">
        <f t="shared" si="32"/>
        <v>0</v>
      </c>
      <c r="H216" s="49">
        <f t="shared" si="32"/>
        <v>4998200</v>
      </c>
    </row>
    <row r="217" spans="1:8" ht="30.75">
      <c r="A217" s="25" t="s">
        <v>22</v>
      </c>
      <c r="B217" s="21" t="s">
        <v>9</v>
      </c>
      <c r="C217" s="27" t="s">
        <v>237</v>
      </c>
      <c r="D217" s="27" t="s">
        <v>447</v>
      </c>
      <c r="E217" s="27" t="s">
        <v>23</v>
      </c>
      <c r="F217" s="49">
        <f t="shared" si="32"/>
        <v>4998200</v>
      </c>
      <c r="G217" s="49">
        <f t="shared" si="32"/>
        <v>0</v>
      </c>
      <c r="H217" s="49">
        <f t="shared" si="32"/>
        <v>4998200</v>
      </c>
    </row>
    <row r="218" spans="1:8" ht="30.75">
      <c r="A218" s="25" t="s">
        <v>24</v>
      </c>
      <c r="B218" s="21" t="s">
        <v>9</v>
      </c>
      <c r="C218" s="27" t="s">
        <v>237</v>
      </c>
      <c r="D218" s="27" t="s">
        <v>447</v>
      </c>
      <c r="E218" s="27" t="s">
        <v>25</v>
      </c>
      <c r="F218" s="49">
        <v>4998200</v>
      </c>
      <c r="G218" s="49"/>
      <c r="H218" s="49">
        <f>F218+G218</f>
        <v>4998200</v>
      </c>
    </row>
    <row r="219" spans="1:8" ht="50.25" customHeight="1">
      <c r="A219" s="25" t="s">
        <v>448</v>
      </c>
      <c r="B219" s="21" t="s">
        <v>9</v>
      </c>
      <c r="C219" s="27" t="s">
        <v>237</v>
      </c>
      <c r="D219" s="27" t="s">
        <v>449</v>
      </c>
      <c r="E219" s="27"/>
      <c r="F219" s="49">
        <f aca="true" t="shared" si="33" ref="F219:H220">F220</f>
        <v>399384</v>
      </c>
      <c r="G219" s="49">
        <f t="shared" si="33"/>
        <v>0</v>
      </c>
      <c r="H219" s="49">
        <f t="shared" si="33"/>
        <v>399384</v>
      </c>
    </row>
    <row r="220" spans="1:8" ht="30.75">
      <c r="A220" s="25" t="s">
        <v>22</v>
      </c>
      <c r="B220" s="21" t="s">
        <v>9</v>
      </c>
      <c r="C220" s="27" t="s">
        <v>237</v>
      </c>
      <c r="D220" s="27" t="s">
        <v>449</v>
      </c>
      <c r="E220" s="27" t="s">
        <v>23</v>
      </c>
      <c r="F220" s="49">
        <f t="shared" si="33"/>
        <v>399384</v>
      </c>
      <c r="G220" s="49">
        <f t="shared" si="33"/>
        <v>0</v>
      </c>
      <c r="H220" s="49">
        <f t="shared" si="33"/>
        <v>399384</v>
      </c>
    </row>
    <row r="221" spans="1:8" ht="30.75">
      <c r="A221" s="25" t="s">
        <v>24</v>
      </c>
      <c r="B221" s="21" t="s">
        <v>9</v>
      </c>
      <c r="C221" s="27" t="s">
        <v>237</v>
      </c>
      <c r="D221" s="27" t="s">
        <v>449</v>
      </c>
      <c r="E221" s="27" t="s">
        <v>25</v>
      </c>
      <c r="F221" s="49">
        <v>399384</v>
      </c>
      <c r="G221" s="49"/>
      <c r="H221" s="49">
        <f>F221</f>
        <v>399384</v>
      </c>
    </row>
    <row r="222" spans="1:8" ht="30.75">
      <c r="A222" s="46" t="s">
        <v>249</v>
      </c>
      <c r="B222" s="23" t="s">
        <v>9</v>
      </c>
      <c r="C222" s="47" t="s">
        <v>250</v>
      </c>
      <c r="D222" s="47" t="s">
        <v>251</v>
      </c>
      <c r="E222" s="47"/>
      <c r="F222" s="48">
        <f>F223</f>
        <v>938145.43</v>
      </c>
      <c r="G222" s="48">
        <f>G223</f>
        <v>0</v>
      </c>
      <c r="H222" s="48">
        <f>H223</f>
        <v>938145.43</v>
      </c>
    </row>
    <row r="223" spans="1:8" ht="46.5">
      <c r="A223" s="25" t="s">
        <v>252</v>
      </c>
      <c r="B223" s="21" t="s">
        <v>9</v>
      </c>
      <c r="C223" s="27" t="s">
        <v>250</v>
      </c>
      <c r="D223" s="27" t="s">
        <v>253</v>
      </c>
      <c r="E223" s="27"/>
      <c r="F223" s="49">
        <f>F224</f>
        <v>938145.43</v>
      </c>
      <c r="G223" s="49">
        <f aca="true" t="shared" si="34" ref="G223:H225">G224</f>
        <v>0</v>
      </c>
      <c r="H223" s="49">
        <f t="shared" si="34"/>
        <v>938145.43</v>
      </c>
    </row>
    <row r="224" spans="1:8" ht="30.75">
      <c r="A224" s="25" t="s">
        <v>254</v>
      </c>
      <c r="B224" s="21" t="s">
        <v>9</v>
      </c>
      <c r="C224" s="27" t="s">
        <v>250</v>
      </c>
      <c r="D224" s="27" t="s">
        <v>255</v>
      </c>
      <c r="E224" s="27"/>
      <c r="F224" s="49">
        <f>F225</f>
        <v>938145.43</v>
      </c>
      <c r="G224" s="49">
        <f t="shared" si="34"/>
        <v>0</v>
      </c>
      <c r="H224" s="49">
        <f t="shared" si="34"/>
        <v>938145.43</v>
      </c>
    </row>
    <row r="225" spans="1:8" ht="30.75">
      <c r="A225" s="25" t="s">
        <v>22</v>
      </c>
      <c r="B225" s="21" t="s">
        <v>9</v>
      </c>
      <c r="C225" s="27" t="s">
        <v>237</v>
      </c>
      <c r="D225" s="27" t="s">
        <v>255</v>
      </c>
      <c r="E225" s="27" t="s">
        <v>23</v>
      </c>
      <c r="F225" s="49">
        <f>F226</f>
        <v>938145.43</v>
      </c>
      <c r="G225" s="49">
        <f t="shared" si="34"/>
        <v>0</v>
      </c>
      <c r="H225" s="49">
        <f t="shared" si="34"/>
        <v>938145.43</v>
      </c>
    </row>
    <row r="226" spans="1:8" ht="30.75">
      <c r="A226" s="25" t="s">
        <v>24</v>
      </c>
      <c r="B226" s="21" t="s">
        <v>9</v>
      </c>
      <c r="C226" s="27" t="s">
        <v>237</v>
      </c>
      <c r="D226" s="27" t="s">
        <v>255</v>
      </c>
      <c r="E226" s="27" t="s">
        <v>25</v>
      </c>
      <c r="F226" s="49">
        <v>938145.43</v>
      </c>
      <c r="G226" s="49"/>
      <c r="H226" s="49">
        <f>F226+G226</f>
        <v>938145.43</v>
      </c>
    </row>
    <row r="227" spans="1:8" ht="62.25">
      <c r="A227" s="25" t="s">
        <v>91</v>
      </c>
      <c r="B227" s="21" t="s">
        <v>9</v>
      </c>
      <c r="C227" s="27" t="s">
        <v>237</v>
      </c>
      <c r="D227" s="27" t="s">
        <v>450</v>
      </c>
      <c r="E227" s="27"/>
      <c r="F227" s="49">
        <f aca="true" t="shared" si="35" ref="F227:H228">F228</f>
        <v>300000</v>
      </c>
      <c r="G227" s="49">
        <f t="shared" si="35"/>
        <v>0</v>
      </c>
      <c r="H227" s="49">
        <f t="shared" si="35"/>
        <v>300000</v>
      </c>
    </row>
    <row r="228" spans="1:8" ht="30.75">
      <c r="A228" s="25" t="s">
        <v>22</v>
      </c>
      <c r="B228" s="21" t="s">
        <v>9</v>
      </c>
      <c r="C228" s="27" t="s">
        <v>237</v>
      </c>
      <c r="D228" s="27" t="s">
        <v>450</v>
      </c>
      <c r="E228" s="27" t="s">
        <v>23</v>
      </c>
      <c r="F228" s="49">
        <f t="shared" si="35"/>
        <v>300000</v>
      </c>
      <c r="G228" s="49">
        <f t="shared" si="35"/>
        <v>0</v>
      </c>
      <c r="H228" s="49">
        <f t="shared" si="35"/>
        <v>300000</v>
      </c>
    </row>
    <row r="229" spans="1:8" ht="30.75">
      <c r="A229" s="25" t="s">
        <v>24</v>
      </c>
      <c r="B229" s="21" t="s">
        <v>9</v>
      </c>
      <c r="C229" s="27" t="s">
        <v>237</v>
      </c>
      <c r="D229" s="27" t="s">
        <v>450</v>
      </c>
      <c r="E229" s="27" t="s">
        <v>25</v>
      </c>
      <c r="F229" s="49">
        <v>300000</v>
      </c>
      <c r="G229" s="49"/>
      <c r="H229" s="49">
        <f>F229+G229</f>
        <v>300000</v>
      </c>
    </row>
    <row r="230" spans="1:8" ht="30.75">
      <c r="A230" s="46" t="s">
        <v>256</v>
      </c>
      <c r="B230" s="23"/>
      <c r="C230" s="47"/>
      <c r="D230" s="47"/>
      <c r="E230" s="47"/>
      <c r="F230" s="48">
        <f>F231</f>
        <v>4011670.44</v>
      </c>
      <c r="G230" s="48">
        <f aca="true" t="shared" si="36" ref="G230:H232">G231</f>
        <v>34290</v>
      </c>
      <c r="H230" s="48">
        <f t="shared" si="36"/>
        <v>4045960.44</v>
      </c>
    </row>
    <row r="231" spans="1:8" ht="15">
      <c r="A231" s="25" t="s">
        <v>234</v>
      </c>
      <c r="B231" s="21" t="s">
        <v>9</v>
      </c>
      <c r="C231" s="27" t="s">
        <v>235</v>
      </c>
      <c r="D231" s="27"/>
      <c r="E231" s="27"/>
      <c r="F231" s="49">
        <f>F232</f>
        <v>4011670.44</v>
      </c>
      <c r="G231" s="49">
        <f t="shared" si="36"/>
        <v>34290</v>
      </c>
      <c r="H231" s="49">
        <f t="shared" si="36"/>
        <v>4045960.44</v>
      </c>
    </row>
    <row r="232" spans="1:8" ht="15">
      <c r="A232" s="25" t="s">
        <v>236</v>
      </c>
      <c r="B232" s="21" t="s">
        <v>9</v>
      </c>
      <c r="C232" s="27" t="s">
        <v>237</v>
      </c>
      <c r="D232" s="27"/>
      <c r="E232" s="27"/>
      <c r="F232" s="49">
        <f>F233</f>
        <v>4011670.44</v>
      </c>
      <c r="G232" s="49">
        <f t="shared" si="36"/>
        <v>34290</v>
      </c>
      <c r="H232" s="49">
        <f t="shared" si="36"/>
        <v>4045960.44</v>
      </c>
    </row>
    <row r="233" spans="1:8" ht="30.75">
      <c r="A233" s="46" t="s">
        <v>238</v>
      </c>
      <c r="B233" s="23" t="s">
        <v>9</v>
      </c>
      <c r="C233" s="47" t="s">
        <v>237</v>
      </c>
      <c r="D233" s="47" t="s">
        <v>239</v>
      </c>
      <c r="E233" s="47"/>
      <c r="F233" s="48">
        <f>F234+F246</f>
        <v>4011670.44</v>
      </c>
      <c r="G233" s="48">
        <f>G234+G246</f>
        <v>34290</v>
      </c>
      <c r="H233" s="48">
        <f>H234+H246</f>
        <v>4045960.44</v>
      </c>
    </row>
    <row r="234" spans="1:8" ht="15">
      <c r="A234" s="25" t="s">
        <v>240</v>
      </c>
      <c r="B234" s="21" t="s">
        <v>9</v>
      </c>
      <c r="C234" s="27" t="s">
        <v>241</v>
      </c>
      <c r="D234" s="27" t="s">
        <v>242</v>
      </c>
      <c r="E234" s="27"/>
      <c r="F234" s="49">
        <f>F235+F243</f>
        <v>3991670.44</v>
      </c>
      <c r="G234" s="49">
        <f>G235+G243</f>
        <v>34290</v>
      </c>
      <c r="H234" s="49">
        <f>H235+H243</f>
        <v>4025960.44</v>
      </c>
    </row>
    <row r="235" spans="1:8" ht="30.75">
      <c r="A235" s="25" t="s">
        <v>243</v>
      </c>
      <c r="B235" s="21" t="s">
        <v>9</v>
      </c>
      <c r="C235" s="27" t="s">
        <v>241</v>
      </c>
      <c r="D235" s="27" t="s">
        <v>244</v>
      </c>
      <c r="E235" s="27"/>
      <c r="F235" s="49">
        <f>F236</f>
        <v>3214502.44</v>
      </c>
      <c r="G235" s="49">
        <f>G236</f>
        <v>0</v>
      </c>
      <c r="H235" s="49">
        <f>H236</f>
        <v>3214502.44</v>
      </c>
    </row>
    <row r="236" spans="1:8" ht="30.75">
      <c r="A236" s="25" t="s">
        <v>245</v>
      </c>
      <c r="B236" s="21" t="s">
        <v>9</v>
      </c>
      <c r="C236" s="27" t="s">
        <v>237</v>
      </c>
      <c r="D236" s="27" t="s">
        <v>246</v>
      </c>
      <c r="E236" s="27" t="s">
        <v>80</v>
      </c>
      <c r="F236" s="49">
        <f>F237+F239+F241</f>
        <v>3214502.44</v>
      </c>
      <c r="G236" s="49">
        <f>G237+G239+G241</f>
        <v>0</v>
      </c>
      <c r="H236" s="49">
        <f>H237+H239+H241</f>
        <v>3214502.44</v>
      </c>
    </row>
    <row r="237" spans="1:8" ht="78">
      <c r="A237" s="25" t="s">
        <v>18</v>
      </c>
      <c r="B237" s="21" t="s">
        <v>9</v>
      </c>
      <c r="C237" s="27" t="s">
        <v>237</v>
      </c>
      <c r="D237" s="27" t="s">
        <v>246</v>
      </c>
      <c r="E237" s="27" t="s">
        <v>19</v>
      </c>
      <c r="F237" s="49">
        <f>F238</f>
        <v>2167244</v>
      </c>
      <c r="G237" s="49">
        <f>G238</f>
        <v>0</v>
      </c>
      <c r="H237" s="49">
        <f>H238</f>
        <v>2167244</v>
      </c>
    </row>
    <row r="238" spans="1:8" ht="15">
      <c r="A238" s="25" t="s">
        <v>247</v>
      </c>
      <c r="B238" s="21" t="s">
        <v>9</v>
      </c>
      <c r="C238" s="27" t="s">
        <v>237</v>
      </c>
      <c r="D238" s="27" t="s">
        <v>246</v>
      </c>
      <c r="E238" s="27" t="s">
        <v>248</v>
      </c>
      <c r="F238" s="49">
        <v>2167244</v>
      </c>
      <c r="G238" s="49"/>
      <c r="H238" s="49">
        <f>F238+G238</f>
        <v>2167244</v>
      </c>
    </row>
    <row r="239" spans="1:8" ht="30.75">
      <c r="A239" s="25" t="s">
        <v>22</v>
      </c>
      <c r="B239" s="21" t="s">
        <v>9</v>
      </c>
      <c r="C239" s="27" t="s">
        <v>237</v>
      </c>
      <c r="D239" s="27" t="s">
        <v>246</v>
      </c>
      <c r="E239" s="27" t="s">
        <v>23</v>
      </c>
      <c r="F239" s="49">
        <f>F240</f>
        <v>1044258.44</v>
      </c>
      <c r="G239" s="49">
        <f>G240</f>
        <v>0</v>
      </c>
      <c r="H239" s="49">
        <f>H240</f>
        <v>1044258.44</v>
      </c>
    </row>
    <row r="240" spans="1:8" ht="30.75">
      <c r="A240" s="25" t="s">
        <v>24</v>
      </c>
      <c r="B240" s="21" t="s">
        <v>9</v>
      </c>
      <c r="C240" s="27" t="s">
        <v>237</v>
      </c>
      <c r="D240" s="27" t="s">
        <v>246</v>
      </c>
      <c r="E240" s="27" t="s">
        <v>25</v>
      </c>
      <c r="F240" s="49">
        <v>1044258.44</v>
      </c>
      <c r="G240" s="49"/>
      <c r="H240" s="49">
        <f>F240+G240</f>
        <v>1044258.44</v>
      </c>
    </row>
    <row r="241" spans="1:8" ht="15">
      <c r="A241" s="25" t="s">
        <v>32</v>
      </c>
      <c r="B241" s="21" t="s">
        <v>9</v>
      </c>
      <c r="C241" s="27" t="s">
        <v>237</v>
      </c>
      <c r="D241" s="27" t="s">
        <v>246</v>
      </c>
      <c r="E241" s="27" t="s">
        <v>33</v>
      </c>
      <c r="F241" s="49">
        <f>F242</f>
        <v>3000</v>
      </c>
      <c r="G241" s="49">
        <f>G242</f>
        <v>0</v>
      </c>
      <c r="H241" s="49">
        <f>H242</f>
        <v>3000</v>
      </c>
    </row>
    <row r="242" spans="1:8" ht="15">
      <c r="A242" s="25" t="s">
        <v>34</v>
      </c>
      <c r="B242" s="21" t="s">
        <v>9</v>
      </c>
      <c r="C242" s="27" t="s">
        <v>237</v>
      </c>
      <c r="D242" s="27" t="s">
        <v>246</v>
      </c>
      <c r="E242" s="27" t="s">
        <v>35</v>
      </c>
      <c r="F242" s="49">
        <v>3000</v>
      </c>
      <c r="G242" s="49"/>
      <c r="H242" s="49">
        <f>F242+G242</f>
        <v>3000</v>
      </c>
    </row>
    <row r="243" spans="1:8" ht="62.25">
      <c r="A243" s="25" t="s">
        <v>448</v>
      </c>
      <c r="B243" s="21" t="s">
        <v>9</v>
      </c>
      <c r="C243" s="27" t="s">
        <v>237</v>
      </c>
      <c r="D243" s="27" t="s">
        <v>449</v>
      </c>
      <c r="E243" s="27"/>
      <c r="F243" s="49">
        <f aca="true" t="shared" si="37" ref="F243:H244">F244</f>
        <v>777168</v>
      </c>
      <c r="G243" s="49">
        <f t="shared" si="37"/>
        <v>34290</v>
      </c>
      <c r="H243" s="49">
        <f t="shared" si="37"/>
        <v>811458</v>
      </c>
    </row>
    <row r="244" spans="1:8" ht="30.75">
      <c r="A244" s="25" t="s">
        <v>22</v>
      </c>
      <c r="B244" s="21" t="s">
        <v>9</v>
      </c>
      <c r="C244" s="27" t="s">
        <v>237</v>
      </c>
      <c r="D244" s="27" t="s">
        <v>449</v>
      </c>
      <c r="E244" s="27" t="s">
        <v>23</v>
      </c>
      <c r="F244" s="49">
        <f t="shared" si="37"/>
        <v>777168</v>
      </c>
      <c r="G244" s="49">
        <f t="shared" si="37"/>
        <v>34290</v>
      </c>
      <c r="H244" s="49">
        <f t="shared" si="37"/>
        <v>811458</v>
      </c>
    </row>
    <row r="245" spans="1:8" ht="30.75">
      <c r="A245" s="25" t="s">
        <v>24</v>
      </c>
      <c r="B245" s="21" t="s">
        <v>9</v>
      </c>
      <c r="C245" s="27" t="s">
        <v>237</v>
      </c>
      <c r="D245" s="27" t="s">
        <v>449</v>
      </c>
      <c r="E245" s="27" t="s">
        <v>25</v>
      </c>
      <c r="F245" s="49">
        <v>777168</v>
      </c>
      <c r="G245" s="49">
        <v>34290</v>
      </c>
      <c r="H245" s="49">
        <f>F245+G245</f>
        <v>811458</v>
      </c>
    </row>
    <row r="246" spans="1:8" ht="30.75">
      <c r="A246" s="25" t="s">
        <v>249</v>
      </c>
      <c r="B246" s="21" t="s">
        <v>9</v>
      </c>
      <c r="C246" s="27" t="s">
        <v>250</v>
      </c>
      <c r="D246" s="27" t="s">
        <v>251</v>
      </c>
      <c r="E246" s="27"/>
      <c r="F246" s="49">
        <f aca="true" t="shared" si="38" ref="F246:H249">F247</f>
        <v>20000</v>
      </c>
      <c r="G246" s="49">
        <f t="shared" si="38"/>
        <v>0</v>
      </c>
      <c r="H246" s="49">
        <f t="shared" si="38"/>
        <v>20000</v>
      </c>
    </row>
    <row r="247" spans="1:8" ht="46.5">
      <c r="A247" s="25" t="s">
        <v>252</v>
      </c>
      <c r="B247" s="21" t="s">
        <v>9</v>
      </c>
      <c r="C247" s="27" t="s">
        <v>250</v>
      </c>
      <c r="D247" s="27" t="s">
        <v>253</v>
      </c>
      <c r="E247" s="27"/>
      <c r="F247" s="49">
        <f t="shared" si="38"/>
        <v>20000</v>
      </c>
      <c r="G247" s="49">
        <f t="shared" si="38"/>
        <v>0</v>
      </c>
      <c r="H247" s="49">
        <f t="shared" si="38"/>
        <v>20000</v>
      </c>
    </row>
    <row r="248" spans="1:8" ht="30.75">
      <c r="A248" s="25" t="s">
        <v>254</v>
      </c>
      <c r="B248" s="21" t="s">
        <v>9</v>
      </c>
      <c r="C248" s="27" t="s">
        <v>250</v>
      </c>
      <c r="D248" s="27" t="s">
        <v>257</v>
      </c>
      <c r="E248" s="27"/>
      <c r="F248" s="49">
        <f t="shared" si="38"/>
        <v>20000</v>
      </c>
      <c r="G248" s="49">
        <f t="shared" si="38"/>
        <v>0</v>
      </c>
      <c r="H248" s="49">
        <f t="shared" si="38"/>
        <v>20000</v>
      </c>
    </row>
    <row r="249" spans="1:8" ht="30.75">
      <c r="A249" s="25" t="s">
        <v>22</v>
      </c>
      <c r="B249" s="21" t="s">
        <v>9</v>
      </c>
      <c r="C249" s="27" t="s">
        <v>237</v>
      </c>
      <c r="D249" s="27" t="s">
        <v>257</v>
      </c>
      <c r="E249" s="27" t="s">
        <v>23</v>
      </c>
      <c r="F249" s="49">
        <f t="shared" si="38"/>
        <v>20000</v>
      </c>
      <c r="G249" s="49">
        <f t="shared" si="38"/>
        <v>0</v>
      </c>
      <c r="H249" s="49">
        <f t="shared" si="38"/>
        <v>20000</v>
      </c>
    </row>
    <row r="250" spans="1:8" ht="30.75">
      <c r="A250" s="25" t="s">
        <v>24</v>
      </c>
      <c r="B250" s="21" t="s">
        <v>9</v>
      </c>
      <c r="C250" s="27" t="s">
        <v>237</v>
      </c>
      <c r="D250" s="27" t="s">
        <v>257</v>
      </c>
      <c r="E250" s="27" t="s">
        <v>25</v>
      </c>
      <c r="F250" s="49">
        <v>20000</v>
      </c>
      <c r="G250" s="49"/>
      <c r="H250" s="49">
        <f>F250+G250</f>
        <v>20000</v>
      </c>
    </row>
  </sheetData>
  <sheetProtection/>
  <mergeCells count="2">
    <mergeCell ref="F1:H1"/>
    <mergeCell ref="A2:H2"/>
  </mergeCells>
  <printOptions/>
  <pageMargins left="0.7086614173228347" right="0.31496062992125984" top="0.35433070866141736" bottom="0.35433070866141736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2018-11-06T13:47:59Z</cp:lastPrinted>
  <dcterms:created xsi:type="dcterms:W3CDTF">2011-10-03T10:41:44Z</dcterms:created>
  <dcterms:modified xsi:type="dcterms:W3CDTF">2018-11-06T13:48:49Z</dcterms:modified>
  <cp:category/>
  <cp:version/>
  <cp:contentType/>
  <cp:contentStatus/>
</cp:coreProperties>
</file>