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Документы\Документы 2025г\Дума\Декабрь 2\"/>
    </mc:Choice>
  </mc:AlternateContent>
  <xr:revisionPtr revIDLastSave="0" documentId="13_ncr:1_{7A299D7C-A1F1-49BE-AD41-4EF43616D064}" xr6:coauthVersionLast="47" xr6:coauthVersionMax="47" xr10:uidLastSave="{00000000-0000-0000-0000-000000000000}"/>
  <bookViews>
    <workbookView xWindow="-120" yWindow="-120" windowWidth="29040" windowHeight="15840" xr2:uid="{F9019186-C647-4655-BAFA-88FAC59CAB7D}"/>
  </bookViews>
  <sheets>
    <sheet name="Лист1" sheetId="1" r:id="rId1"/>
  </sheets>
  <definedNames>
    <definedName name="_xlnm.Print_Area" localSheetId="0">Лист1!$A$1:$H$248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G196" i="1"/>
  <c r="G204" i="1"/>
  <c r="G203" i="1" s="1"/>
  <c r="F204" i="1"/>
  <c r="F203" i="1" s="1"/>
  <c r="H205" i="1"/>
  <c r="H204" i="1" s="1"/>
  <c r="H203" i="1" s="1"/>
  <c r="F94" i="1" l="1"/>
  <c r="H28" i="1" l="1"/>
  <c r="H27" i="1" s="1"/>
  <c r="H26" i="1" s="1"/>
  <c r="H25" i="1" s="1"/>
  <c r="G27" i="1"/>
  <c r="G26" i="1" s="1"/>
  <c r="G25" i="1" s="1"/>
  <c r="F27" i="1"/>
  <c r="F26" i="1" s="1"/>
  <c r="F25" i="1" s="1"/>
  <c r="H248" i="1" l="1"/>
  <c r="H247" i="1" s="1"/>
  <c r="H246" i="1" s="1"/>
  <c r="H245" i="1" s="1"/>
  <c r="H244" i="1" s="1"/>
  <c r="G247" i="1"/>
  <c r="G246" i="1" s="1"/>
  <c r="G245" i="1" s="1"/>
  <c r="G244" i="1" s="1"/>
  <c r="F247" i="1"/>
  <c r="F246" i="1" s="1"/>
  <c r="F245" i="1" s="1"/>
  <c r="F244" i="1" s="1"/>
  <c r="H243" i="1"/>
  <c r="H242" i="1" s="1"/>
  <c r="H241" i="1" s="1"/>
  <c r="H240" i="1" s="1"/>
  <c r="G242" i="1"/>
  <c r="G241" i="1" s="1"/>
  <c r="G240" i="1" s="1"/>
  <c r="F242" i="1"/>
  <c r="F241" i="1" s="1"/>
  <c r="F240" i="1" s="1"/>
  <c r="H238" i="1"/>
  <c r="H237" i="1" s="1"/>
  <c r="H236" i="1" s="1"/>
  <c r="H235" i="1" s="1"/>
  <c r="H234" i="1" s="1"/>
  <c r="H233" i="1" s="1"/>
  <c r="H232" i="1" s="1"/>
  <c r="G237" i="1"/>
  <c r="F237" i="1"/>
  <c r="F236" i="1" s="1"/>
  <c r="F235" i="1" s="1"/>
  <c r="F234" i="1" s="1"/>
  <c r="F233" i="1" s="1"/>
  <c r="F232" i="1" s="1"/>
  <c r="H231" i="1"/>
  <c r="H230" i="1" s="1"/>
  <c r="G230" i="1"/>
  <c r="F230" i="1"/>
  <c r="H229" i="1"/>
  <c r="H228" i="1" s="1"/>
  <c r="G228" i="1"/>
  <c r="F228" i="1"/>
  <c r="H227" i="1"/>
  <c r="H226" i="1" s="1"/>
  <c r="G226" i="1"/>
  <c r="F226" i="1"/>
  <c r="H220" i="1"/>
  <c r="H219" i="1" s="1"/>
  <c r="H218" i="1" s="1"/>
  <c r="H217" i="1" s="1"/>
  <c r="H216" i="1" s="1"/>
  <c r="H215" i="1" s="1"/>
  <c r="H214" i="1" s="1"/>
  <c r="G219" i="1"/>
  <c r="G218" i="1" s="1"/>
  <c r="G217" i="1" s="1"/>
  <c r="G216" i="1" s="1"/>
  <c r="G215" i="1" s="1"/>
  <c r="G214" i="1" s="1"/>
  <c r="F219" i="1"/>
  <c r="F218" i="1" s="1"/>
  <c r="F217" i="1" s="1"/>
  <c r="F216" i="1" s="1"/>
  <c r="F215" i="1" s="1"/>
  <c r="F214" i="1" s="1"/>
  <c r="H213" i="1"/>
  <c r="H212" i="1" s="1"/>
  <c r="H211" i="1" s="1"/>
  <c r="H210" i="1" s="1"/>
  <c r="H209" i="1" s="1"/>
  <c r="H208" i="1" s="1"/>
  <c r="H207" i="1" s="1"/>
  <c r="G212" i="1"/>
  <c r="G211" i="1" s="1"/>
  <c r="G210" i="1" s="1"/>
  <c r="G209" i="1" s="1"/>
  <c r="G208" i="1" s="1"/>
  <c r="G207" i="1" s="1"/>
  <c r="F212" i="1"/>
  <c r="F211" i="1" s="1"/>
  <c r="F210" i="1" s="1"/>
  <c r="F209" i="1" s="1"/>
  <c r="F208" i="1" s="1"/>
  <c r="F207" i="1" s="1"/>
  <c r="H202" i="1"/>
  <c r="H201" i="1" s="1"/>
  <c r="H200" i="1" s="1"/>
  <c r="H199" i="1" s="1"/>
  <c r="H198" i="1" s="1"/>
  <c r="G201" i="1"/>
  <c r="G200" i="1" s="1"/>
  <c r="G199" i="1" s="1"/>
  <c r="G198" i="1" s="1"/>
  <c r="F201" i="1"/>
  <c r="F200" i="1" s="1"/>
  <c r="F199" i="1" s="1"/>
  <c r="F198" i="1" s="1"/>
  <c r="H197" i="1"/>
  <c r="H196" i="1" s="1"/>
  <c r="F196" i="1"/>
  <c r="H195" i="1"/>
  <c r="H194" i="1" s="1"/>
  <c r="G194" i="1"/>
  <c r="G193" i="1" s="1"/>
  <c r="F194" i="1"/>
  <c r="H192" i="1"/>
  <c r="H191" i="1" s="1"/>
  <c r="G191" i="1"/>
  <c r="F191" i="1"/>
  <c r="H190" i="1"/>
  <c r="H189" i="1" s="1"/>
  <c r="G189" i="1"/>
  <c r="F189" i="1"/>
  <c r="H188" i="1"/>
  <c r="H187" i="1" s="1"/>
  <c r="G187" i="1"/>
  <c r="F187" i="1"/>
  <c r="H182" i="1"/>
  <c r="H181" i="1" s="1"/>
  <c r="H180" i="1" s="1"/>
  <c r="H179" i="1" s="1"/>
  <c r="H178" i="1" s="1"/>
  <c r="G181" i="1"/>
  <c r="G180" i="1" s="1"/>
  <c r="G179" i="1" s="1"/>
  <c r="G178" i="1" s="1"/>
  <c r="F181" i="1"/>
  <c r="F180" i="1" s="1"/>
  <c r="F179" i="1" s="1"/>
  <c r="F178" i="1" s="1"/>
  <c r="H175" i="1"/>
  <c r="H174" i="1" s="1"/>
  <c r="H173" i="1" s="1"/>
  <c r="H172" i="1" s="1"/>
  <c r="H171" i="1" s="1"/>
  <c r="H170" i="1" s="1"/>
  <c r="G174" i="1"/>
  <c r="G173" i="1" s="1"/>
  <c r="G172" i="1" s="1"/>
  <c r="G171" i="1" s="1"/>
  <c r="G170" i="1" s="1"/>
  <c r="F174" i="1"/>
  <c r="F173" i="1" s="1"/>
  <c r="F172" i="1" s="1"/>
  <c r="F171" i="1" s="1"/>
  <c r="F170" i="1" s="1"/>
  <c r="H169" i="1"/>
  <c r="H168" i="1" s="1"/>
  <c r="H167" i="1" s="1"/>
  <c r="H166" i="1" s="1"/>
  <c r="H165" i="1" s="1"/>
  <c r="H164" i="1" s="1"/>
  <c r="G168" i="1"/>
  <c r="G167" i="1" s="1"/>
  <c r="G166" i="1" s="1"/>
  <c r="G165" i="1" s="1"/>
  <c r="G164" i="1" s="1"/>
  <c r="F168" i="1"/>
  <c r="F167" i="1" s="1"/>
  <c r="F166" i="1" s="1"/>
  <c r="F165" i="1" s="1"/>
  <c r="F164" i="1" s="1"/>
  <c r="H162" i="1"/>
  <c r="H161" i="1" s="1"/>
  <c r="H160" i="1" s="1"/>
  <c r="H159" i="1" s="1"/>
  <c r="H158" i="1" s="1"/>
  <c r="G161" i="1"/>
  <c r="G160" i="1" s="1"/>
  <c r="G159" i="1" s="1"/>
  <c r="G158" i="1" s="1"/>
  <c r="F161" i="1"/>
  <c r="F160" i="1" s="1"/>
  <c r="F159" i="1" s="1"/>
  <c r="F158" i="1" s="1"/>
  <c r="H157" i="1"/>
  <c r="H156" i="1" s="1"/>
  <c r="G156" i="1"/>
  <c r="F156" i="1"/>
  <c r="H155" i="1"/>
  <c r="H154" i="1" s="1"/>
  <c r="G154" i="1"/>
  <c r="F154" i="1"/>
  <c r="H150" i="1"/>
  <c r="H149" i="1" s="1"/>
  <c r="H148" i="1" s="1"/>
  <c r="G149" i="1"/>
  <c r="G148" i="1" s="1"/>
  <c r="F149" i="1"/>
  <c r="F148" i="1" s="1"/>
  <c r="H147" i="1"/>
  <c r="H146" i="1" s="1"/>
  <c r="H145" i="1" s="1"/>
  <c r="G146" i="1"/>
  <c r="G145" i="1" s="1"/>
  <c r="F146" i="1"/>
  <c r="F145" i="1" s="1"/>
  <c r="H143" i="1"/>
  <c r="H142" i="1" s="1"/>
  <c r="H141" i="1" s="1"/>
  <c r="G142" i="1"/>
  <c r="G141" i="1" s="1"/>
  <c r="F142" i="1"/>
  <c r="F141" i="1" s="1"/>
  <c r="F140" i="1" s="1"/>
  <c r="F139" i="1" s="1"/>
  <c r="F130" i="1" s="1"/>
  <c r="G139" i="1"/>
  <c r="H138" i="1"/>
  <c r="H137" i="1" s="1"/>
  <c r="G137" i="1"/>
  <c r="F137" i="1"/>
  <c r="H135" i="1"/>
  <c r="H134" i="1" s="1"/>
  <c r="H133" i="1" s="1"/>
  <c r="G134" i="1"/>
  <c r="G133" i="1" s="1"/>
  <c r="F134" i="1"/>
  <c r="F133" i="1" s="1"/>
  <c r="H129" i="1"/>
  <c r="H128" i="1" s="1"/>
  <c r="H127" i="1" s="1"/>
  <c r="H126" i="1" s="1"/>
  <c r="G128" i="1"/>
  <c r="G127" i="1" s="1"/>
  <c r="G126" i="1" s="1"/>
  <c r="F128" i="1"/>
  <c r="F127" i="1" s="1"/>
  <c r="H121" i="1"/>
  <c r="H120" i="1" s="1"/>
  <c r="H119" i="1" s="1"/>
  <c r="G120" i="1"/>
  <c r="G119" i="1" s="1"/>
  <c r="F120" i="1"/>
  <c r="F119" i="1" s="1"/>
  <c r="H118" i="1"/>
  <c r="H117" i="1" s="1"/>
  <c r="H116" i="1" s="1"/>
  <c r="G117" i="1"/>
  <c r="G116" i="1" s="1"/>
  <c r="F117" i="1"/>
  <c r="F116" i="1"/>
  <c r="H115" i="1"/>
  <c r="H114" i="1" s="1"/>
  <c r="H113" i="1" s="1"/>
  <c r="G114" i="1"/>
  <c r="G113" i="1" s="1"/>
  <c r="F114" i="1"/>
  <c r="F113" i="1" s="1"/>
  <c r="H108" i="1"/>
  <c r="H107" i="1" s="1"/>
  <c r="H106" i="1" s="1"/>
  <c r="H105" i="1" s="1"/>
  <c r="H104" i="1" s="1"/>
  <c r="G107" i="1"/>
  <c r="G106" i="1" s="1"/>
  <c r="G105" i="1" s="1"/>
  <c r="G104" i="1" s="1"/>
  <c r="F107" i="1"/>
  <c r="F106" i="1" s="1"/>
  <c r="F105" i="1" s="1"/>
  <c r="F104" i="1" s="1"/>
  <c r="H103" i="1"/>
  <c r="H102" i="1" s="1"/>
  <c r="H101" i="1" s="1"/>
  <c r="H100" i="1" s="1"/>
  <c r="H99" i="1" s="1"/>
  <c r="G102" i="1"/>
  <c r="G101" i="1" s="1"/>
  <c r="G100" i="1" s="1"/>
  <c r="G99" i="1" s="1"/>
  <c r="F102" i="1"/>
  <c r="H98" i="1"/>
  <c r="H97" i="1" s="1"/>
  <c r="H96" i="1" s="1"/>
  <c r="G97" i="1"/>
  <c r="G96" i="1" s="1"/>
  <c r="F97" i="1"/>
  <c r="F96" i="1" s="1"/>
  <c r="H95" i="1"/>
  <c r="H94" i="1" s="1"/>
  <c r="H93" i="1" s="1"/>
  <c r="G94" i="1"/>
  <c r="G93" i="1" s="1"/>
  <c r="F93" i="1"/>
  <c r="H86" i="1"/>
  <c r="H85" i="1" s="1"/>
  <c r="H84" i="1" s="1"/>
  <c r="G85" i="1"/>
  <c r="G84" i="1" s="1"/>
  <c r="F85" i="1"/>
  <c r="F84" i="1" s="1"/>
  <c r="H83" i="1"/>
  <c r="H82" i="1" s="1"/>
  <c r="G82" i="1"/>
  <c r="F82" i="1"/>
  <c r="H81" i="1"/>
  <c r="H80" i="1" s="1"/>
  <c r="G80" i="1"/>
  <c r="F80" i="1"/>
  <c r="H74" i="1"/>
  <c r="H73" i="1" s="1"/>
  <c r="H72" i="1" s="1"/>
  <c r="H71" i="1" s="1"/>
  <c r="H70" i="1" s="1"/>
  <c r="H69" i="1" s="1"/>
  <c r="G73" i="1"/>
  <c r="G72" i="1" s="1"/>
  <c r="G71" i="1" s="1"/>
  <c r="G70" i="1" s="1"/>
  <c r="G69" i="1" s="1"/>
  <c r="F73" i="1"/>
  <c r="F72" i="1" s="1"/>
  <c r="F71" i="1" s="1"/>
  <c r="F70" i="1" s="1"/>
  <c r="F69" i="1" s="1"/>
  <c r="H67" i="1"/>
  <c r="H66" i="1" s="1"/>
  <c r="G66" i="1"/>
  <c r="F66" i="1"/>
  <c r="H65" i="1"/>
  <c r="H64" i="1" s="1"/>
  <c r="G64" i="1"/>
  <c r="F64" i="1"/>
  <c r="H58" i="1"/>
  <c r="H57" i="1" s="1"/>
  <c r="H56" i="1" s="1"/>
  <c r="G57" i="1"/>
  <c r="G56" i="1" s="1"/>
  <c r="F57" i="1"/>
  <c r="F56" i="1" s="1"/>
  <c r="H55" i="1"/>
  <c r="H54" i="1" s="1"/>
  <c r="G54" i="1"/>
  <c r="F54" i="1"/>
  <c r="H53" i="1"/>
  <c r="H52" i="1" s="1"/>
  <c r="G52" i="1"/>
  <c r="F52" i="1"/>
  <c r="H51" i="1"/>
  <c r="H50" i="1"/>
  <c r="G49" i="1"/>
  <c r="F49" i="1"/>
  <c r="H45" i="1"/>
  <c r="H44" i="1"/>
  <c r="G43" i="1"/>
  <c r="F43" i="1"/>
  <c r="H42" i="1"/>
  <c r="H41" i="1" s="1"/>
  <c r="G41" i="1"/>
  <c r="F41" i="1"/>
  <c r="H40" i="1"/>
  <c r="H39" i="1" s="1"/>
  <c r="G39" i="1"/>
  <c r="F39" i="1"/>
  <c r="H38" i="1"/>
  <c r="H37" i="1" s="1"/>
  <c r="G37" i="1"/>
  <c r="F37" i="1"/>
  <c r="H33" i="1"/>
  <c r="H32" i="1" s="1"/>
  <c r="H31" i="1" s="1"/>
  <c r="H30" i="1" s="1"/>
  <c r="H29" i="1" s="1"/>
  <c r="G32" i="1"/>
  <c r="G31" i="1" s="1"/>
  <c r="G30" i="1" s="1"/>
  <c r="G29" i="1" s="1"/>
  <c r="F32" i="1"/>
  <c r="F31" i="1" s="1"/>
  <c r="F30" i="1" s="1"/>
  <c r="F29" i="1" s="1"/>
  <c r="H24" i="1"/>
  <c r="H23" i="1" s="1"/>
  <c r="H22" i="1" s="1"/>
  <c r="G23" i="1"/>
  <c r="G22" i="1" s="1"/>
  <c r="F23" i="1"/>
  <c r="F22" i="1" s="1"/>
  <c r="H21" i="1"/>
  <c r="H20" i="1" s="1"/>
  <c r="G20" i="1"/>
  <c r="F20" i="1"/>
  <c r="H19" i="1"/>
  <c r="H18" i="1" s="1"/>
  <c r="G18" i="1"/>
  <c r="F18" i="1"/>
  <c r="H14" i="1"/>
  <c r="H13" i="1" s="1"/>
  <c r="G13" i="1"/>
  <c r="F13" i="1"/>
  <c r="H12" i="1"/>
  <c r="H11" i="1" s="1"/>
  <c r="G11" i="1"/>
  <c r="F11" i="1"/>
  <c r="F17" i="1" l="1"/>
  <c r="G236" i="1"/>
  <c r="H140" i="1"/>
  <c r="H139" i="1" s="1"/>
  <c r="H136" i="1" s="1"/>
  <c r="H132" i="1" s="1"/>
  <c r="H131" i="1" s="1"/>
  <c r="H130" i="1" s="1"/>
  <c r="G239" i="1"/>
  <c r="F79" i="1"/>
  <c r="F101" i="1"/>
  <c r="F100" i="1" s="1"/>
  <c r="F99" i="1" s="1"/>
  <c r="F132" i="1"/>
  <c r="F131" i="1" s="1"/>
  <c r="G186" i="1"/>
  <c r="G185" i="1" s="1"/>
  <c r="G184" i="1" s="1"/>
  <c r="G183" i="1" s="1"/>
  <c r="F63" i="1"/>
  <c r="F62" i="1" s="1"/>
  <c r="F61" i="1" s="1"/>
  <c r="F60" i="1" s="1"/>
  <c r="F59" i="1" s="1"/>
  <c r="G92" i="1"/>
  <c r="G91" i="1" s="1"/>
  <c r="G90" i="1" s="1"/>
  <c r="G89" i="1" s="1"/>
  <c r="G88" i="1" s="1"/>
  <c r="F186" i="1"/>
  <c r="F185" i="1" s="1"/>
  <c r="G225" i="1"/>
  <c r="G224" i="1" s="1"/>
  <c r="G223" i="1" s="1"/>
  <c r="G79" i="1"/>
  <c r="G78" i="1" s="1"/>
  <c r="G77" i="1" s="1"/>
  <c r="G76" i="1" s="1"/>
  <c r="G75" i="1" s="1"/>
  <c r="G68" i="1" s="1"/>
  <c r="F92" i="1"/>
  <c r="F91" i="1" s="1"/>
  <c r="F16" i="1"/>
  <c r="F15" i="1" s="1"/>
  <c r="H193" i="1"/>
  <c r="H10" i="1"/>
  <c r="H9" i="1" s="1"/>
  <c r="H8" i="1" s="1"/>
  <c r="F126" i="1"/>
  <c r="F125" i="1"/>
  <c r="F124" i="1" s="1"/>
  <c r="F123" i="1" s="1"/>
  <c r="F225" i="1"/>
  <c r="F224" i="1" s="1"/>
  <c r="F223" i="1" s="1"/>
  <c r="F163" i="1"/>
  <c r="H43" i="1"/>
  <c r="H36" i="1" s="1"/>
  <c r="H35" i="1" s="1"/>
  <c r="H92" i="1"/>
  <c r="H91" i="1" s="1"/>
  <c r="H90" i="1" s="1"/>
  <c r="H89" i="1" s="1"/>
  <c r="H88" i="1" s="1"/>
  <c r="H239" i="1"/>
  <c r="G63" i="1"/>
  <c r="G62" i="1" s="1"/>
  <c r="G61" i="1" s="1"/>
  <c r="G60" i="1" s="1"/>
  <c r="G59" i="1" s="1"/>
  <c r="G153" i="1"/>
  <c r="G152" i="1" s="1"/>
  <c r="G151" i="1" s="1"/>
  <c r="G144" i="1" s="1"/>
  <c r="F10" i="1"/>
  <c r="F9" i="1" s="1"/>
  <c r="F8" i="1" s="1"/>
  <c r="G163" i="1"/>
  <c r="H186" i="1"/>
  <c r="H185" i="1" s="1"/>
  <c r="G17" i="1"/>
  <c r="G16" i="1" s="1"/>
  <c r="G15" i="1" s="1"/>
  <c r="F112" i="1"/>
  <c r="F111" i="1" s="1"/>
  <c r="F110" i="1" s="1"/>
  <c r="F109" i="1" s="1"/>
  <c r="H17" i="1"/>
  <c r="H16" i="1" s="1"/>
  <c r="H15" i="1" s="1"/>
  <c r="G48" i="1"/>
  <c r="G47" i="1" s="1"/>
  <c r="G46" i="1" s="1"/>
  <c r="G136" i="1"/>
  <c r="G132" i="1" s="1"/>
  <c r="G131" i="1" s="1"/>
  <c r="G130" i="1" s="1"/>
  <c r="H112" i="1"/>
  <c r="H111" i="1" s="1"/>
  <c r="H110" i="1" s="1"/>
  <c r="H109" i="1" s="1"/>
  <c r="H49" i="1"/>
  <c r="H48" i="1" s="1"/>
  <c r="H47" i="1" s="1"/>
  <c r="H46" i="1" s="1"/>
  <c r="F153" i="1"/>
  <c r="F152" i="1" s="1"/>
  <c r="F151" i="1" s="1"/>
  <c r="F144" i="1" s="1"/>
  <c r="G112" i="1"/>
  <c r="G111" i="1" s="1"/>
  <c r="G110" i="1" s="1"/>
  <c r="G109" i="1" s="1"/>
  <c r="G125" i="1"/>
  <c r="G124" i="1" s="1"/>
  <c r="G123" i="1" s="1"/>
  <c r="G10" i="1"/>
  <c r="G9" i="1" s="1"/>
  <c r="G8" i="1" s="1"/>
  <c r="H63" i="1"/>
  <c r="H62" i="1" s="1"/>
  <c r="H61" i="1" s="1"/>
  <c r="H60" i="1" s="1"/>
  <c r="H59" i="1" s="1"/>
  <c r="F78" i="1"/>
  <c r="F77" i="1" s="1"/>
  <c r="F76" i="1" s="1"/>
  <c r="F75" i="1" s="1"/>
  <c r="F68" i="1" s="1"/>
  <c r="H125" i="1"/>
  <c r="H124" i="1" s="1"/>
  <c r="H123" i="1" s="1"/>
  <c r="H153" i="1"/>
  <c r="H152" i="1" s="1"/>
  <c r="H151" i="1" s="1"/>
  <c r="H144" i="1" s="1"/>
  <c r="F36" i="1"/>
  <c r="F35" i="1" s="1"/>
  <c r="H79" i="1"/>
  <c r="H78" i="1" s="1"/>
  <c r="H77" i="1" s="1"/>
  <c r="H76" i="1" s="1"/>
  <c r="H75" i="1" s="1"/>
  <c r="H68" i="1" s="1"/>
  <c r="F193" i="1"/>
  <c r="H225" i="1"/>
  <c r="G36" i="1"/>
  <c r="G35" i="1" s="1"/>
  <c r="F239" i="1"/>
  <c r="F48" i="1"/>
  <c r="F47" i="1" s="1"/>
  <c r="F46" i="1" s="1"/>
  <c r="H163" i="1"/>
  <c r="G177" i="1" l="1"/>
  <c r="G176" i="1" s="1"/>
  <c r="G235" i="1"/>
  <c r="F90" i="1"/>
  <c r="F222" i="1"/>
  <c r="F221" i="1" s="1"/>
  <c r="F206" i="1" s="1"/>
  <c r="F89" i="1"/>
  <c r="F88" i="1" s="1"/>
  <c r="F87" i="1" s="1"/>
  <c r="H87" i="1"/>
  <c r="F122" i="1"/>
  <c r="G222" i="1"/>
  <c r="G221" i="1" s="1"/>
  <c r="G206" i="1" s="1"/>
  <c r="F184" i="1"/>
  <c r="F183" i="1" s="1"/>
  <c r="H184" i="1"/>
  <c r="H183" i="1" s="1"/>
  <c r="G34" i="1"/>
  <c r="G7" i="1" s="1"/>
  <c r="G122" i="1"/>
  <c r="H34" i="1"/>
  <c r="H7" i="1" s="1"/>
  <c r="H224" i="1"/>
  <c r="H223" i="1" s="1"/>
  <c r="H222" i="1"/>
  <c r="H221" i="1" s="1"/>
  <c r="H206" i="1" s="1"/>
  <c r="H122" i="1"/>
  <c r="F34" i="1"/>
  <c r="G87" i="1"/>
  <c r="H177" i="1" l="1"/>
  <c r="H176" i="1" s="1"/>
  <c r="H6" i="1" s="1"/>
  <c r="G234" i="1"/>
  <c r="F177" i="1"/>
  <c r="F176" i="1" s="1"/>
  <c r="F7" i="1"/>
  <c r="G233" i="1" l="1"/>
  <c r="F6" i="1"/>
  <c r="G232" i="1" l="1"/>
  <c r="G6" i="1" l="1"/>
</calcChain>
</file>

<file path=xl/sharedStrings.xml><?xml version="1.0" encoding="utf-8"?>
<sst xmlns="http://schemas.openxmlformats.org/spreadsheetml/2006/main" count="1062" uniqueCount="299">
  <si>
    <t>(в рублях)</t>
  </si>
  <si>
    <t>Наименование</t>
  </si>
  <si>
    <t>Раздел, под-раздел</t>
  </si>
  <si>
    <t>Целевая статья</t>
  </si>
  <si>
    <t>Группы и подгруппы видов расходов</t>
  </si>
  <si>
    <t>Утвержденный план</t>
  </si>
  <si>
    <t>Поправки (+,-)</t>
  </si>
  <si>
    <t>Уточненный план</t>
  </si>
  <si>
    <t>РАСХОДЫ ВСЕГО:</t>
  </si>
  <si>
    <t>Общегосударственные вопросы</t>
  </si>
  <si>
    <t>01 00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</si>
  <si>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</si>
  <si>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01 03</t>
  </si>
  <si>
    <t>Муниципальная программа "Совершенствование системы муниципального управления и создание условий муниципальной службы"</t>
  </si>
  <si>
    <t>04 0 00 00000</t>
  </si>
  <si>
    <t>Центральный аппарат</t>
  </si>
  <si>
    <t>04 0 01 00440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</si>
  <si>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</si>
  <si>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</si>
  <si>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</si>
  <si>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</si>
  <si>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</si>
  <si>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</si>
  <si>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</si>
  <si>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</si>
  <si>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</si>
  <si>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</si>
  <si>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 xml:space="preserve">01 04 </t>
  </si>
  <si>
    <t>04 0 01 00410</t>
  </si>
  <si>
    <t>Глава местной администрации (исполнительно-распорядительного органа муниципального образования)</t>
  </si>
  <si>
    <t>04 0 01 00420</t>
  </si>
  <si>
    <t>Резервные фонды</t>
  </si>
  <si>
    <t>01 11</t>
  </si>
  <si>
    <t>"Совершенствование системы управления общественными финансами в Администрации ГП "Город Кременки"</t>
  </si>
  <si>
    <t>51 0 00 00000</t>
  </si>
  <si>
    <t>Резервный фонд Администрации ГП "Город Кременки"</t>
  </si>
  <si>
    <t>51 0 04 07060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</si>
  <si>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</si>
  <si>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</si>
  <si>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</si>
  <si>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</si>
  <si>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</si>
  <si>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01 13</t>
  </si>
  <si>
    <t>Выполнение других обязательств государства</t>
  </si>
  <si>
    <t>04 0 01 00430</t>
  </si>
  <si>
    <t>Расходы на выплаты персоналу казенных учреждений</t>
  </si>
  <si>
    <t>Социальное обеспечение и иные выплаты населению</t>
  </si>
  <si>
    <t>300</t>
  </si>
  <si>
    <t>Иные выплаты населению</t>
  </si>
  <si>
    <t>360</t>
  </si>
  <si>
    <t>Исполнение судебных актов</t>
  </si>
  <si>
    <t>830</t>
  </si>
  <si>
    <t>Уплата налогов, сборов и иных платежей</t>
  </si>
  <si>
    <t>850</t>
  </si>
  <si>
    <t>Муниципальная прграмма "Кадровая политика  ГП "Город Кременки"</t>
  </si>
  <si>
    <t>48 0 00 00000</t>
  </si>
  <si>
    <t>Основное мероприятие "Повышение квалификации, укомплектование кадрами муниципальных служащих и другими категориями работников Администрации ГП "Город Кременки"</t>
  </si>
  <si>
    <t>48 0 01 00000</t>
  </si>
  <si>
    <t>Кадровый потенциал учреждений и повышение заинтересованности муниципальных служащих в качестве оказываемых услуг</t>
  </si>
  <si>
    <t>48 0 01 00670</t>
  </si>
  <si>
    <t>110</t>
  </si>
  <si>
    <t xml:space="preserve"> Стимулирование руководителей исполнительно-распорядительных органов муниципальных образований области</t>
  </si>
  <si>
    <t>51 0 02 00530</t>
  </si>
  <si>
    <t>000</t>
  </si>
  <si>
    <t>Средства, передаваемые для компенсации дополнительных расходов, возникших в результате решений, принятых органами власти другого уровн</t>
  </si>
  <si>
    <t>51 0 05 70150</t>
  </si>
  <si>
    <t>Национальная оборона</t>
  </si>
  <si>
    <t>02 00</t>
  </si>
  <si>
    <t>Мобилизационная и вневойсковая подготовка</t>
  </si>
  <si>
    <t>02 03</t>
  </si>
  <si>
    <t>Непрограммные расходы федеральных органов исполнительной власти</t>
  </si>
  <si>
    <t>0203</t>
  </si>
  <si>
    <t>99 0 00 00000</t>
  </si>
  <si>
    <t>Непрограммные расходы</t>
  </si>
  <si>
    <t>99 9 00 00000</t>
  </si>
  <si>
    <t>Осуществление первичного воинского учета на территориях, где отсутствуют военные комиссариаты</t>
  </si>
  <si>
    <t>99 9  00 51180</t>
  </si>
  <si>
    <t>Расходы на выплаты персоналу в целях обеспечения выполнения функций государственными органами, казенными учреждениями, органами управления государственными внебюджетными фондами</t>
  </si>
  <si>
    <t xml:space="preserve">Расходы на выплаты персоналу  государственных органов </t>
  </si>
  <si>
    <t>Закупка товаров, работ и услуг для государственных нужд</t>
  </si>
  <si>
    <t>Иные закупки товаров, работ и услуг для государственных нужд</t>
  </si>
  <si>
    <t>Национальная безопасность и правоохранительная деятельность</t>
  </si>
  <si>
    <t>03 00</t>
  </si>
  <si>
    <t>Гражданская оборона</t>
  </si>
  <si>
    <t>03 09</t>
  </si>
  <si>
    <t>Муниципальная программа "Безопасность жизнедеятельности на территории городского поселения "Город Кременки"</t>
  </si>
  <si>
    <t>10 0 00 00000</t>
  </si>
  <si>
    <t>Основное мероприятие "Приобретение средств защиты"</t>
  </si>
  <si>
    <t>10 0 01 00000</t>
  </si>
  <si>
    <t>Материально-техническое обеспечение в области гражданской обороны</t>
  </si>
  <si>
    <t>10 1 01 00110</t>
  </si>
  <si>
    <t/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</si>
  <si>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</si>
  <si>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</si>
  <si>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 "Безопасность жизнедеятельности на территории городского поселения "Город Кременки""</t>
  </si>
  <si>
    <t>Подпрограмма "Охрана правопорядка"</t>
  </si>
  <si>
    <t>10 2 00 00000</t>
  </si>
  <si>
    <t>Основное мероприятие "Охрана города Кременки"</t>
  </si>
  <si>
    <t>10 2 01 00000</t>
  </si>
  <si>
    <t xml:space="preserve">Реализация мероприятий </t>
  </si>
  <si>
    <t>10 2 01 00660</t>
  </si>
  <si>
    <t>Реализация мероприятий по взаимодействию с муниципальным районом</t>
  </si>
  <si>
    <t>10 0 00 70660</t>
  </si>
  <si>
    <t>10 2 01 70660</t>
  </si>
  <si>
    <t xml:space="preserve">Иные закупки товаров, работ и услуг для обеспечения государственных (муниципальных) нужд    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</si>
  <si>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</si>
  <si>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</si>
  <si>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</si>
  <si>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</si>
  <si>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 «Развитие дорожного хозяйства  ГП «Город Кремёнки»</t>
  </si>
  <si>
    <t>24 0 00 00000</t>
  </si>
  <si>
    <t>Подпрограмма "Совершенствование и развитие сети автомобильных дорог"</t>
  </si>
  <si>
    <t xml:space="preserve"> 24 2 00 00000</t>
  </si>
  <si>
    <t>Реализация мероприятий подпрограммы "Совершенствование и развитие сети автомобильных дорог на 2014-2020 годы" района за счет средств дорожного фонда</t>
  </si>
  <si>
    <t>24 2 00 00000</t>
  </si>
  <si>
    <t>Ремонт автомобильных дорог общего пользавания местного значения за счет средств Дорожного фонда</t>
  </si>
  <si>
    <t>24 2 01 00000</t>
  </si>
  <si>
    <t>Текущий ремонт дорог за счет средств Дорожного фонда</t>
  </si>
  <si>
    <t>24 2 01 9Д030</t>
  </si>
  <si>
    <t>Содержание автомобильных дорог общего пользавания местного значения за счет средств Дорожного фонда</t>
  </si>
  <si>
    <t>24 2 01 9Д040</t>
  </si>
  <si>
    <r>
      <t>Реализация мероприятий подпрограммы "Совершенствование и развитие сети автомобильных дорог"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поселения</t>
    </r>
  </si>
  <si>
    <t>Основное мероприятие" Содержание и ремонт дорог ГП "Город Кременки"</t>
  </si>
  <si>
    <t xml:space="preserve"> Материально-техническое обеспечение в области дорожного хозяйства</t>
  </si>
  <si>
    <t>24 2 01 07510</t>
  </si>
  <si>
    <t>Подпрограмма «Повышение безопасности дорожного движения  в  ГП «Город Кремёнки»</t>
  </si>
  <si>
    <t>24 Б 00 00000</t>
  </si>
  <si>
    <t>Основное мероприятие "Работы в области безопасности дорожного жвижения"</t>
  </si>
  <si>
    <t>24 Б 01 00000</t>
  </si>
  <si>
    <t>Развитие системы организации движения транспортных средств и пешеходов и повышение безопасности дорожных условий</t>
  </si>
  <si>
    <t>24 Б 01 07540</t>
  </si>
  <si>
    <t>Другие вопросы в области национальной экономики</t>
  </si>
  <si>
    <t>04 12</t>
  </si>
  <si>
    <t>Муниципальная программа "Управление имущественным комплексом ГП "Город Кременки"</t>
  </si>
  <si>
    <t>38 0 00 00000</t>
  </si>
  <si>
    <t>Подпрограмма  "Территориальное планирование ГП "Город Кременки""</t>
  </si>
  <si>
    <t>38 1 00 00000</t>
  </si>
  <si>
    <t>Основное мероприятие "Формирование системы учета и управления  земель находящихся в собственности ГП "Город Кременки"</t>
  </si>
  <si>
    <t>38 1 01 00000</t>
  </si>
  <si>
    <t>Реализация мероприятий в сфере управления муниципальным имуществом</t>
  </si>
  <si>
    <t>38 1 01 76220</t>
  </si>
  <si>
    <t>Реализация мероприятий в области земельных отношений</t>
  </si>
  <si>
    <t>38 1 01 76230</t>
  </si>
  <si>
    <t>Жилищно-коммунальное хозяйство</t>
  </si>
  <si>
    <t>05 00</t>
  </si>
  <si>
    <t>Жилищное хозяйство</t>
  </si>
  <si>
    <t>05 01</t>
  </si>
  <si>
    <t xml:space="preserve">Муниципальная  программа "Обеспечение  доступным и комфортным жильем и коммунальными услугами населения города Кременки" </t>
  </si>
  <si>
    <t>05 0 00 00000</t>
  </si>
  <si>
    <t>Подпрограмма "Капитальный ремонт муниципального жилого фонда"</t>
  </si>
  <si>
    <t>05 Д 00 00000</t>
  </si>
  <si>
    <t>Основное мероприятие "Взнос в Фонд капитального ремонта по муниципальному имуществу"</t>
  </si>
  <si>
    <t>05 Д 01 00000</t>
  </si>
  <si>
    <t>Обеспечение мероприятий по капитальному ремонту многоквартирных домов</t>
  </si>
  <si>
    <t>05 Д 01 75050</t>
  </si>
  <si>
    <t>Коммунальное хозяйство</t>
  </si>
  <si>
    <t>05 02</t>
  </si>
  <si>
    <t xml:space="preserve">Муниципальная программа "Энергосбережение и повышение энергоэффективности  ГП "Город Кременки" </t>
  </si>
  <si>
    <t>30 0 00 00000</t>
  </si>
  <si>
    <t>Основное мероприятие "Энергосбережение в сфере ЖКХ"</t>
  </si>
  <si>
    <t>30 0 01 00000</t>
  </si>
  <si>
    <t>Мероприятия, направленные на энергосбережение и повышение энергоэффективности в ГП "Город Кременки"</t>
  </si>
  <si>
    <t>30 0 01 07910</t>
  </si>
  <si>
    <t>Реализация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</t>
  </si>
  <si>
    <t>0502</t>
  </si>
  <si>
    <t>30 0 01 S9111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</si>
  <si>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</si>
  <si>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810</t>
  </si>
  <si>
    <t>Благоустройство</t>
  </si>
  <si>
    <t>05 03</t>
  </si>
  <si>
    <t>Реализация программ формирования современной городской среды</t>
  </si>
  <si>
    <t>31 1 И4 55550</t>
  </si>
  <si>
    <t>Реализация проектов развития общественной инфраструктуры муниципальных образований, основанных на местных инициативах</t>
  </si>
  <si>
    <t>51 0 06 S0240</t>
  </si>
  <si>
    <t xml:space="preserve">Муниципальная  программа "Благоустройство территории городского поселения  "Город Кременки" </t>
  </si>
  <si>
    <t>80 0 00 00000</t>
  </si>
  <si>
    <t>Основное мероприятие "Содердание территории ГП "Город Кременки"</t>
  </si>
  <si>
    <t>80 0 01 00000</t>
  </si>
  <si>
    <t>Реализация мероприятий в области благоустройства</t>
  </si>
  <si>
    <t>80 0 01 00660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</si>
  <si>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</si>
  <si>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</si>
  <si>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</si>
  <si>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</si>
  <si>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</si>
  <si>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</si>
  <si>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</si>
  <si>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06 03</t>
  </si>
  <si>
    <t>Мероприятия в области охраны окружающей среды</t>
  </si>
  <si>
    <t>80 0 01 63110</t>
  </si>
  <si>
    <t>Образование</t>
  </si>
  <si>
    <t>07 00</t>
  </si>
  <si>
    <t>Профессиональная подготовка, переподготовка и повышение квалификации</t>
  </si>
  <si>
    <t>07 05</t>
  </si>
  <si>
    <t>Основное мероприятие "Повышение квалиффикации, укомплектование кадрами муниципальных служащих и другими категориями работников Администрации ГП "Город Кременки"</t>
  </si>
  <si>
    <t>Молодежная политика</t>
  </si>
  <si>
    <t>07 07</t>
  </si>
  <si>
    <t>Муниципальная программа "Патриотическое воспитание населения г. Кременки Калужской области и подготовка граждан к военной службе"</t>
  </si>
  <si>
    <t>47 0 00 00000</t>
  </si>
  <si>
    <t>Основное мероприятие "Патриотическое воспитание населения г. Кременки Калужской области и подготовка граждан к военной службе"</t>
  </si>
  <si>
    <t>47 0 01 00000</t>
  </si>
  <si>
    <t>Реализация мероприятий</t>
  </si>
  <si>
    <t>47 0 01 00710</t>
  </si>
  <si>
    <t>0707</t>
  </si>
  <si>
    <t xml:space="preserve">Культура, кинематография </t>
  </si>
  <si>
    <t>08 00</t>
  </si>
  <si>
    <t>Культура</t>
  </si>
  <si>
    <t>08 01</t>
  </si>
  <si>
    <t>Муниципальная программа "Развитие рынка труда в МО ГП "Город Кременки""</t>
  </si>
  <si>
    <t>07 0 00 00000</t>
  </si>
  <si>
    <t>Основное мероприятие "Организация временного трудоустройства несовершеннолетних граждан в возрасте от 14 до 18 лет в свободное от учебы время"</t>
  </si>
  <si>
    <t>07 1 01 00000</t>
  </si>
  <si>
    <t>Организация временного трудоустройства несовершеннолетних граждан</t>
  </si>
  <si>
    <t>07 1 01 04030</t>
  </si>
  <si>
    <t>Муниципальная  программа «Развитие культуры городского поселения "Город Кременки"</t>
  </si>
  <si>
    <t>11 0 00 00000</t>
  </si>
  <si>
    <t>Подпрограмма "Развитие учреждений культуры"</t>
  </si>
  <si>
    <t xml:space="preserve">08 01 </t>
  </si>
  <si>
    <t>11 1 00 00000</t>
  </si>
  <si>
    <t>Основное мероприятие "Выполнение функций казенных учреждений ГП "Город Кременки"</t>
  </si>
  <si>
    <t>11 1 01 00000</t>
  </si>
  <si>
    <t>Расходы на обеспечение деятельности (оказание услуг) муниципальных учреждений</t>
  </si>
  <si>
    <t>11 1 01 00990</t>
  </si>
  <si>
    <t>Уплата иных платежей</t>
  </si>
  <si>
    <t>Финансовое обеспечение и (или) возмещение расходов, связанных с созданием условий для показа национальных фильмов</t>
  </si>
  <si>
    <t>11 1 02 00500</t>
  </si>
  <si>
    <t>Подпрограмма "Организация и проведение мероприятий в сфере культуры"</t>
  </si>
  <si>
    <t>11 2 00 00000</t>
  </si>
  <si>
    <t>Основное мероприятие "Реализация культурных акций при участии учреждений подведомственных Администрац  ГП "Город Кременки"</t>
  </si>
  <si>
    <t>11 2 01 00000</t>
  </si>
  <si>
    <t>Предоставление услуг по проведению мероприятий в сфере культуры</t>
  </si>
  <si>
    <t>0801</t>
  </si>
  <si>
    <t>11 2 01 05080</t>
  </si>
  <si>
    <t>Социальная политика</t>
  </si>
  <si>
    <t>10 00</t>
  </si>
  <si>
    <t>Пенсионное обеспечение</t>
  </si>
  <si>
    <t>10 01</t>
  </si>
  <si>
    <t>Муниципальная  программа "Социальная поддержка граждан городского поселения "Город Кременки"</t>
  </si>
  <si>
    <t>03 0 00 00000</t>
  </si>
  <si>
    <t>Подпрограмма "Развитие мер социальной поддержки отдельных категорий граждан"</t>
  </si>
  <si>
    <t>03 1 00 00000</t>
  </si>
  <si>
    <t>Основное мероприятие "Оказание мер социальной поддрержки муниципальных служащих в связи с выходом на пенсию"</t>
  </si>
  <si>
    <t>03 1 03 00000</t>
  </si>
  <si>
    <t>Организация предоставления дополнительных социальных гарантий отдельным категориям граждан</t>
  </si>
  <si>
    <t>03 1 03 03030</t>
  </si>
  <si>
    <t>Публичные нормативные социальные выплаты гражданам</t>
  </si>
  <si>
    <t>310</t>
  </si>
  <si>
    <t>Социальное обеспечение населения</t>
  </si>
  <si>
    <t>10 03</t>
  </si>
  <si>
    <t>Основное мероприятие "Оказание мер социальной поддержки по оплате жилищно-коммунальных услуг работникам культуры г. Кременки"</t>
  </si>
  <si>
    <t>03 1 01 00000</t>
  </si>
  <si>
    <t>Исполнение полномочий на оказание мер социальной поддержки по оплате жилищно-коммунальных услуг работникам культуры в соответствии с Законом Калужской области от 30.12.2004 №13-ОЗ, за счет средств бюджетов поселений</t>
  </si>
  <si>
    <t>03 1 01 00980</t>
  </si>
  <si>
    <t>Межбюджетные трансферты</t>
  </si>
  <si>
    <t>500</t>
  </si>
  <si>
    <t>Иные межбюжетные трансферты</t>
  </si>
  <si>
    <t>540</t>
  </si>
  <si>
    <t>Другие вопросы в области социальной политики</t>
  </si>
  <si>
    <t>10 06</t>
  </si>
  <si>
    <t xml:space="preserve">Муниципальная  программа "Социальная поддержка граждан городского поселения "Город Кременки" </t>
  </si>
  <si>
    <t>Основное мероприятие "Поддержка малообеспеченных слоев населения г. Кременки"</t>
  </si>
  <si>
    <t>03 1 02 00000</t>
  </si>
  <si>
    <t>Мероприятия в области социальной политики</t>
  </si>
  <si>
    <t>03 1 02 60030</t>
  </si>
  <si>
    <t>Социальные выплаты гражданам, кроме публичных нормативных социальных выплат</t>
  </si>
  <si>
    <t>320</t>
  </si>
  <si>
    <t>Субсидии некоммерческим организациям (за исключением государственных (муниципальных) учреждений)</t>
  </si>
  <si>
    <t>630</t>
  </si>
  <si>
    <t>Физическая культура и спорт</t>
  </si>
  <si>
    <t>11 00</t>
  </si>
  <si>
    <t xml:space="preserve">Физическая культура </t>
  </si>
  <si>
    <t>11 01</t>
  </si>
  <si>
    <t xml:space="preserve">Муниципальная  программа «Развитие физической культуры и спорта городского поселения «Город Кременки» </t>
  </si>
  <si>
    <t>13 0 00 00000</t>
  </si>
  <si>
    <t>Основное мероприятие "Развитие учреждений в области физической культуры и спорта, в отношении которых Администрация ГП "Город Кременки" осуществляет функции и полномочия  учредителя"</t>
  </si>
  <si>
    <t>13 0 01 00000</t>
  </si>
  <si>
    <t>Мероприятия в области физической культуры и спорта</t>
  </si>
  <si>
    <t>13 0 01 66010</t>
  </si>
  <si>
    <t>Субсидии автономным учреждениям</t>
  </si>
  <si>
    <t>620</t>
  </si>
  <si>
    <t>Средства массовой информации</t>
  </si>
  <si>
    <t>12 00</t>
  </si>
  <si>
    <t>Телевидение и радиовещание</t>
  </si>
  <si>
    <t>12 01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</si>
  <si>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уровня, за счет стредств бюджетов поселений</t>
  </si>
  <si>
    <t>78 0 00 00150</t>
  </si>
  <si>
    <t>Периодическая печать и издательства</t>
  </si>
  <si>
    <t>12 02</t>
  </si>
  <si>
    <t>Мероприятия в области средств массовой информации</t>
  </si>
  <si>
    <t xml:space="preserve">12 02 </t>
  </si>
  <si>
    <t>89 0 00 00000</t>
  </si>
  <si>
    <t>Поддержка  средств массовой информации</t>
  </si>
  <si>
    <t>89 0 00 60060</t>
  </si>
  <si>
    <t>ВЕДОМСТВЕННАЯ СТРУКТУРА РАСХОДОВ БЮДЖЕТА МО ГП "ГОРОД КРЕМЕНКИ" НА 2025 ГОД</t>
  </si>
  <si>
    <t xml:space="preserve">Приложение № 2  к решению Думы Жуковского муниципального округа  Калужской области "О внесении изменений и дополнений в решение "О бюджете МО ГП "Город Кременки" на 2025 год и на плановый период 2026 и 2027 годов" </t>
  </si>
  <si>
    <t>Обеспечение проведения выборов и референдумов</t>
  </si>
  <si>
    <t>01 07</t>
  </si>
  <si>
    <t>КГРБС</t>
  </si>
  <si>
    <t>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</si>
</sst>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1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35">
    <xf numFmtId="0" fontId="0" fillId="0" borderId="0"/>
    <xf numFmtId="4" fontId="6" fillId="2" borderId="2">
      <alignment horizontal="right" vertical="top" shrinkToFit="1"/>
    </xf>
    <xf numFmtId="0" fontId="8" fillId="0" borderId="0">
      <alignment horizontal="center"/>
    </xf>
    <xf numFmtId="1" fontId="12" fillId="0" borderId="2">
      <alignment horizontal="center" vertical="top" shrinkToFit="1"/>
    </xf>
    <xf numFmtId="0" fontId="15" fillId="0" borderId="0">
      <alignment vertical="top" wrapText="1"/>
    </xf>
    <xf numFmtId="0" fontId="8" fillId="0" borderId="0">
      <alignment horizontal="center" wrapText="1"/>
    </xf>
    <xf numFmtId="0" fontId="17" fillId="0" borderId="2">
      <alignment vertical="top" wrapText="1"/>
    </xf>
    <xf numFmtId="0" fontId="18" fillId="0" borderId="0"/>
    <xf numFmtId="0" fontId="19" fillId="0" borderId="0">
      <alignment horizontal="left" vertical="top" wrapText="1"/>
    </xf>
    <xf numFmtId="0" fontId="19" fillId="0" borderId="0"/>
    <xf numFmtId="0" fontId="20" fillId="0" borderId="0"/>
    <xf numFmtId="0" fontId="19" fillId="0" borderId="0">
      <alignment horizontal="right" vertical="top" wrapText="1"/>
    </xf>
    <xf numFmtId="0" fontId="21" fillId="0" borderId="0">
      <alignment horizontal="center" wrapText="1"/>
    </xf>
    <xf numFmtId="0" fontId="21" fillId="0" borderId="0">
      <alignment horizontal="center"/>
    </xf>
    <xf numFmtId="0" fontId="19" fillId="0" borderId="0">
      <alignment horizontal="right"/>
    </xf>
    <xf numFmtId="0" fontId="22" fillId="0" borderId="2">
      <alignment horizontal="center" vertical="center" wrapText="1"/>
    </xf>
    <xf numFmtId="0" fontId="22" fillId="0" borderId="6">
      <alignment horizontal="left"/>
    </xf>
    <xf numFmtId="0" fontId="19" fillId="0" borderId="6"/>
    <xf numFmtId="0" fontId="22" fillId="0" borderId="2">
      <alignment horizontal="center" vertical="center" shrinkToFit="1"/>
    </xf>
    <xf numFmtId="49" fontId="22" fillId="0" borderId="2">
      <alignment horizontal="left" vertical="top" wrapText="1"/>
    </xf>
    <xf numFmtId="49" fontId="22" fillId="0" borderId="2">
      <alignment horizontal="center" vertical="top" wrapText="1"/>
    </xf>
    <xf numFmtId="49" fontId="19" fillId="0" borderId="2">
      <alignment horizontal="center" vertical="top" wrapText="1"/>
    </xf>
    <xf numFmtId="4" fontId="22" fillId="5" borderId="2">
      <alignment horizontal="right" vertical="center" shrinkToFit="1"/>
    </xf>
    <xf numFmtId="49" fontId="19" fillId="0" borderId="2">
      <alignment horizontal="left" vertical="top" wrapText="1"/>
    </xf>
    <xf numFmtId="4" fontId="19" fillId="5" borderId="2">
      <alignment horizontal="right" vertical="center" shrinkToFit="1"/>
    </xf>
    <xf numFmtId="0" fontId="22" fillId="0" borderId="2">
      <alignment horizontal="left"/>
    </xf>
    <xf numFmtId="0" fontId="19" fillId="0" borderId="7"/>
    <xf numFmtId="0" fontId="19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3" fillId="6" borderId="0"/>
    <xf numFmtId="0" fontId="23" fillId="6" borderId="0">
      <alignment vertical="center"/>
    </xf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49" fontId="9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11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wrapText="1"/>
    </xf>
    <xf numFmtId="1" fontId="13" fillId="3" borderId="1" xfId="3" applyFont="1" applyFill="1" applyBorder="1">
      <alignment horizontal="center" vertical="top" shrinkToFit="1"/>
    </xf>
    <xf numFmtId="49" fontId="14" fillId="4" borderId="1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0" fontId="2" fillId="4" borderId="1" xfId="4" applyFont="1" applyFill="1" applyBorder="1" applyAlignment="1">
      <alignment horizontal="left" wrapText="1"/>
    </xf>
    <xf numFmtId="0" fontId="10" fillId="4" borderId="1" xfId="4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49" fontId="22" fillId="0" borderId="2" xfId="15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22" fillId="0" borderId="2" xfId="18" applyNumberForma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wrapText="1"/>
    </xf>
  </cellXfs>
  <cellStyles count="35">
    <cellStyle name="br" xfId="30" xr:uid="{D0B75505-69CB-4C45-BFC5-CF09461C7A48}"/>
    <cellStyle name="col" xfId="29" xr:uid="{071BD51D-5683-4877-914A-EFA75A581F4A}"/>
    <cellStyle name="style0" xfId="31" xr:uid="{D3D17FB0-9DE1-42CA-9168-DE1B37F9262B}"/>
    <cellStyle name="td" xfId="32" xr:uid="{B43D1096-66F7-43A5-8AA1-D63D668C28B9}"/>
    <cellStyle name="tr" xfId="28" xr:uid="{FCB2049C-923E-43DA-99CE-C31A202DCA31}"/>
    <cellStyle name="xl21" xfId="33" xr:uid="{ED55DA33-43FE-4DDC-B040-618DFE5403AA}"/>
    <cellStyle name="xl22" xfId="8" xr:uid="{FA6F1471-C5A6-41E7-B2A2-899CF8A30C08}"/>
    <cellStyle name="xl23" xfId="15" xr:uid="{FB988164-36F5-465D-9549-FC74CD588794}"/>
    <cellStyle name="xl24" xfId="18" xr:uid="{37459A6A-95E1-4F59-99DB-120A0C1B3ABA}"/>
    <cellStyle name="xl25" xfId="19" xr:uid="{62BB8AAA-D3E3-4B2E-B488-6D347ACAA32A}"/>
    <cellStyle name="xl26" xfId="3" xr:uid="{6CE4FEA3-FA0C-43AD-BCD2-59BFC70B7A52}"/>
    <cellStyle name="xl26 2" xfId="23" xr:uid="{120926B7-AEBF-474F-BFFC-0733CE63BAD4}"/>
    <cellStyle name="xl27" xfId="25" xr:uid="{C5A44E44-C352-4046-835C-03CB496144F9}"/>
    <cellStyle name="xl28" xfId="26" xr:uid="{5963968C-AEAA-423B-B755-76ADD53BF52D}"/>
    <cellStyle name="xl29" xfId="20" xr:uid="{B442BD3C-726E-4F88-82BE-D8923F847C85}"/>
    <cellStyle name="xl30" xfId="21" xr:uid="{5DA06347-9E31-443B-9724-ED59AE5DDD9D}"/>
    <cellStyle name="xl31" xfId="27" xr:uid="{D2BD043C-51E2-4CFF-B9DB-B122518F102A}"/>
    <cellStyle name="xl32" xfId="11" xr:uid="{06BAC579-F4FA-4DB4-A587-3B365D627AB5}"/>
    <cellStyle name="xl33" xfId="5" xr:uid="{751E092B-DAE0-43A3-8D29-6033CCFF9489}"/>
    <cellStyle name="xl33 2" xfId="12" xr:uid="{506B5EAB-C690-4CF0-AC7C-BFC9585008C0}"/>
    <cellStyle name="xl34" xfId="13" xr:uid="{1BF62F4A-B6BB-40EF-B885-AB4044BF22B5}"/>
    <cellStyle name="xl35" xfId="14" xr:uid="{38AA0CD1-B8E0-48C2-98BF-DECBE298A13D}"/>
    <cellStyle name="xl36" xfId="22" xr:uid="{1F7E78F5-50F1-4C9C-89D4-E465BE510B8B}"/>
    <cellStyle name="xl37" xfId="6" xr:uid="{AB541770-2675-4384-9E64-51ADAE7710A1}"/>
    <cellStyle name="xl37 2" xfId="34" xr:uid="{732300B0-50BA-499C-993C-D04AF0F2B5DA}"/>
    <cellStyle name="xl38" xfId="24" xr:uid="{F8614576-E7FC-45DA-9E4B-63B0426134E2}"/>
    <cellStyle name="xl39" xfId="1" xr:uid="{6A3B9DAE-9052-4DD2-89DE-90280A4FAE94}"/>
    <cellStyle name="xl39 2" xfId="9" xr:uid="{E0C76F49-2AE5-46DC-A0F0-050E4BF37067}"/>
    <cellStyle name="xl40" xfId="16" xr:uid="{7F782DB0-9C6A-4723-8F44-1DF3275FEF8A}"/>
    <cellStyle name="xl41" xfId="17" xr:uid="{BD8E4037-D5AD-4D47-B655-E31957B3675C}"/>
    <cellStyle name="xl42" xfId="10" xr:uid="{E6CC745B-CDE8-40C4-96CA-6984F2A0F8DE}"/>
    <cellStyle name="xl43" xfId="2" xr:uid="{2DB8A25B-F61B-4555-BE7C-ECC588D2FA94}"/>
    <cellStyle name="Обычный" xfId="0" builtinId="0"/>
    <cellStyle name="Обычный 2" xfId="7" xr:uid="{ADC256B5-3289-4341-B483-299BBC426F14}"/>
    <cellStyle name="Обычный_2014 г." xfId="4" xr:uid="{4E77237F-0154-4F2E-8845-F2DB044626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C84F-9218-4FA4-8F73-1A4AF81FF277}">
  <sheetPr>
    <pageSetUpPr fitToPage="1"/>
  </sheetPr>
  <dimension ref="A1:K248"/>
  <sheetViews>
    <sheetView tabSelected="1" topLeftCell="A40" zoomScaleNormal="100" zoomScaleSheetLayoutView="100" workbookViewId="0">
      <selection activeCell="J175" sqref="J175:J178"/>
    </sheetView>
  </sheetViews>
  <sheetFormatPr defaultRowHeight="12.75" x14ac:dyDescent="0.2"/>
  <cols>
    <col min="1" max="1" width="63.28515625" style="1" customWidth="1"/>
    <col min="2" max="2" width="11.140625" style="62" customWidth="1"/>
    <col min="3" max="3" width="8.28515625" style="57" customWidth="1"/>
    <col min="4" max="4" width="16.85546875" style="2" customWidth="1"/>
    <col min="5" max="5" width="12.42578125" style="2" customWidth="1"/>
    <col min="6" max="6" width="18.85546875" style="2" customWidth="1"/>
    <col min="7" max="7" width="16.28515625" style="2" customWidth="1"/>
    <col min="8" max="8" width="19.140625" style="2" customWidth="1"/>
    <col min="9" max="9" width="9.140625" style="2"/>
    <col min="10" max="10" width="20.42578125" style="2" customWidth="1"/>
    <col min="11" max="11" width="16.140625" style="2" customWidth="1"/>
    <col min="12" max="12" width="28.7109375" style="2" customWidth="1"/>
    <col min="13" max="244" width="9.140625" style="2"/>
    <col min="245" max="245" width="55.85546875" style="2" customWidth="1"/>
    <col min="246" max="246" width="8.28515625" style="2" customWidth="1"/>
    <col min="247" max="247" width="16.85546875" style="2" customWidth="1"/>
    <col min="248" max="248" width="12.42578125" style="2" customWidth="1"/>
    <col min="249" max="249" width="16.85546875" style="2" customWidth="1"/>
    <col min="250" max="250" width="14.140625" style="2" customWidth="1"/>
    <col min="251" max="251" width="16.42578125" style="2" customWidth="1"/>
    <col min="252" max="252" width="19" style="2" customWidth="1"/>
    <col min="253" max="500" width="9.140625" style="2"/>
    <col min="501" max="501" width="55.85546875" style="2" customWidth="1"/>
    <col min="502" max="502" width="8.28515625" style="2" customWidth="1"/>
    <col min="503" max="503" width="16.85546875" style="2" customWidth="1"/>
    <col min="504" max="504" width="12.42578125" style="2" customWidth="1"/>
    <col min="505" max="505" width="16.85546875" style="2" customWidth="1"/>
    <col min="506" max="506" width="14.140625" style="2" customWidth="1"/>
    <col min="507" max="507" width="16.42578125" style="2" customWidth="1"/>
    <col min="508" max="508" width="19" style="2" customWidth="1"/>
    <col min="509" max="756" width="9.140625" style="2"/>
    <col min="757" max="757" width="55.85546875" style="2" customWidth="1"/>
    <col min="758" max="758" width="8.28515625" style="2" customWidth="1"/>
    <col min="759" max="759" width="16.85546875" style="2" customWidth="1"/>
    <col min="760" max="760" width="12.42578125" style="2" customWidth="1"/>
    <col min="761" max="761" width="16.85546875" style="2" customWidth="1"/>
    <col min="762" max="762" width="14.140625" style="2" customWidth="1"/>
    <col min="763" max="763" width="16.42578125" style="2" customWidth="1"/>
    <col min="764" max="764" width="19" style="2" customWidth="1"/>
    <col min="765" max="1012" width="9.140625" style="2"/>
    <col min="1013" max="1013" width="55.85546875" style="2" customWidth="1"/>
    <col min="1014" max="1014" width="8.28515625" style="2" customWidth="1"/>
    <col min="1015" max="1015" width="16.85546875" style="2" customWidth="1"/>
    <col min="1016" max="1016" width="12.42578125" style="2" customWidth="1"/>
    <col min="1017" max="1017" width="16.85546875" style="2" customWidth="1"/>
    <col min="1018" max="1018" width="14.140625" style="2" customWidth="1"/>
    <col min="1019" max="1019" width="16.42578125" style="2" customWidth="1"/>
    <col min="1020" max="1020" width="19" style="2" customWidth="1"/>
    <col min="1021" max="1268" width="9.140625" style="2"/>
    <col min="1269" max="1269" width="55.85546875" style="2" customWidth="1"/>
    <col min="1270" max="1270" width="8.28515625" style="2" customWidth="1"/>
    <col min="1271" max="1271" width="16.85546875" style="2" customWidth="1"/>
    <col min="1272" max="1272" width="12.42578125" style="2" customWidth="1"/>
    <col min="1273" max="1273" width="16.85546875" style="2" customWidth="1"/>
    <col min="1274" max="1274" width="14.140625" style="2" customWidth="1"/>
    <col min="1275" max="1275" width="16.42578125" style="2" customWidth="1"/>
    <col min="1276" max="1276" width="19" style="2" customWidth="1"/>
    <col min="1277" max="1524" width="9.140625" style="2"/>
    <col min="1525" max="1525" width="55.85546875" style="2" customWidth="1"/>
    <col min="1526" max="1526" width="8.28515625" style="2" customWidth="1"/>
    <col min="1527" max="1527" width="16.85546875" style="2" customWidth="1"/>
    <col min="1528" max="1528" width="12.42578125" style="2" customWidth="1"/>
    <col min="1529" max="1529" width="16.85546875" style="2" customWidth="1"/>
    <col min="1530" max="1530" width="14.140625" style="2" customWidth="1"/>
    <col min="1531" max="1531" width="16.42578125" style="2" customWidth="1"/>
    <col min="1532" max="1532" width="19" style="2" customWidth="1"/>
    <col min="1533" max="1780" width="9.140625" style="2"/>
    <col min="1781" max="1781" width="55.85546875" style="2" customWidth="1"/>
    <col min="1782" max="1782" width="8.28515625" style="2" customWidth="1"/>
    <col min="1783" max="1783" width="16.85546875" style="2" customWidth="1"/>
    <col min="1784" max="1784" width="12.42578125" style="2" customWidth="1"/>
    <col min="1785" max="1785" width="16.85546875" style="2" customWidth="1"/>
    <col min="1786" max="1786" width="14.140625" style="2" customWidth="1"/>
    <col min="1787" max="1787" width="16.42578125" style="2" customWidth="1"/>
    <col min="1788" max="1788" width="19" style="2" customWidth="1"/>
    <col min="1789" max="2036" width="9.140625" style="2"/>
    <col min="2037" max="2037" width="55.85546875" style="2" customWidth="1"/>
    <col min="2038" max="2038" width="8.28515625" style="2" customWidth="1"/>
    <col min="2039" max="2039" width="16.85546875" style="2" customWidth="1"/>
    <col min="2040" max="2040" width="12.42578125" style="2" customWidth="1"/>
    <col min="2041" max="2041" width="16.85546875" style="2" customWidth="1"/>
    <col min="2042" max="2042" width="14.140625" style="2" customWidth="1"/>
    <col min="2043" max="2043" width="16.42578125" style="2" customWidth="1"/>
    <col min="2044" max="2044" width="19" style="2" customWidth="1"/>
    <col min="2045" max="2292" width="9.140625" style="2"/>
    <col min="2293" max="2293" width="55.85546875" style="2" customWidth="1"/>
    <col min="2294" max="2294" width="8.28515625" style="2" customWidth="1"/>
    <col min="2295" max="2295" width="16.85546875" style="2" customWidth="1"/>
    <col min="2296" max="2296" width="12.42578125" style="2" customWidth="1"/>
    <col min="2297" max="2297" width="16.85546875" style="2" customWidth="1"/>
    <col min="2298" max="2298" width="14.140625" style="2" customWidth="1"/>
    <col min="2299" max="2299" width="16.42578125" style="2" customWidth="1"/>
    <col min="2300" max="2300" width="19" style="2" customWidth="1"/>
    <col min="2301" max="2548" width="9.140625" style="2"/>
    <col min="2549" max="2549" width="55.85546875" style="2" customWidth="1"/>
    <col min="2550" max="2550" width="8.28515625" style="2" customWidth="1"/>
    <col min="2551" max="2551" width="16.85546875" style="2" customWidth="1"/>
    <col min="2552" max="2552" width="12.42578125" style="2" customWidth="1"/>
    <col min="2553" max="2553" width="16.85546875" style="2" customWidth="1"/>
    <col min="2554" max="2554" width="14.140625" style="2" customWidth="1"/>
    <col min="2555" max="2555" width="16.42578125" style="2" customWidth="1"/>
    <col min="2556" max="2556" width="19" style="2" customWidth="1"/>
    <col min="2557" max="2804" width="9.140625" style="2"/>
    <col min="2805" max="2805" width="55.85546875" style="2" customWidth="1"/>
    <col min="2806" max="2806" width="8.28515625" style="2" customWidth="1"/>
    <col min="2807" max="2807" width="16.85546875" style="2" customWidth="1"/>
    <col min="2808" max="2808" width="12.42578125" style="2" customWidth="1"/>
    <col min="2809" max="2809" width="16.85546875" style="2" customWidth="1"/>
    <col min="2810" max="2810" width="14.140625" style="2" customWidth="1"/>
    <col min="2811" max="2811" width="16.42578125" style="2" customWidth="1"/>
    <col min="2812" max="2812" width="19" style="2" customWidth="1"/>
    <col min="2813" max="3060" width="9.140625" style="2"/>
    <col min="3061" max="3061" width="55.85546875" style="2" customWidth="1"/>
    <col min="3062" max="3062" width="8.28515625" style="2" customWidth="1"/>
    <col min="3063" max="3063" width="16.85546875" style="2" customWidth="1"/>
    <col min="3064" max="3064" width="12.42578125" style="2" customWidth="1"/>
    <col min="3065" max="3065" width="16.85546875" style="2" customWidth="1"/>
    <col min="3066" max="3066" width="14.140625" style="2" customWidth="1"/>
    <col min="3067" max="3067" width="16.42578125" style="2" customWidth="1"/>
    <col min="3068" max="3068" width="19" style="2" customWidth="1"/>
    <col min="3069" max="3316" width="9.140625" style="2"/>
    <col min="3317" max="3317" width="55.85546875" style="2" customWidth="1"/>
    <col min="3318" max="3318" width="8.28515625" style="2" customWidth="1"/>
    <col min="3319" max="3319" width="16.85546875" style="2" customWidth="1"/>
    <col min="3320" max="3320" width="12.42578125" style="2" customWidth="1"/>
    <col min="3321" max="3321" width="16.85546875" style="2" customWidth="1"/>
    <col min="3322" max="3322" width="14.140625" style="2" customWidth="1"/>
    <col min="3323" max="3323" width="16.42578125" style="2" customWidth="1"/>
    <col min="3324" max="3324" width="19" style="2" customWidth="1"/>
    <col min="3325" max="3572" width="9.140625" style="2"/>
    <col min="3573" max="3573" width="55.85546875" style="2" customWidth="1"/>
    <col min="3574" max="3574" width="8.28515625" style="2" customWidth="1"/>
    <col min="3575" max="3575" width="16.85546875" style="2" customWidth="1"/>
    <col min="3576" max="3576" width="12.42578125" style="2" customWidth="1"/>
    <col min="3577" max="3577" width="16.85546875" style="2" customWidth="1"/>
    <col min="3578" max="3578" width="14.140625" style="2" customWidth="1"/>
    <col min="3579" max="3579" width="16.42578125" style="2" customWidth="1"/>
    <col min="3580" max="3580" width="19" style="2" customWidth="1"/>
    <col min="3581" max="3828" width="9.140625" style="2"/>
    <col min="3829" max="3829" width="55.85546875" style="2" customWidth="1"/>
    <col min="3830" max="3830" width="8.28515625" style="2" customWidth="1"/>
    <col min="3831" max="3831" width="16.85546875" style="2" customWidth="1"/>
    <col min="3832" max="3832" width="12.42578125" style="2" customWidth="1"/>
    <col min="3833" max="3833" width="16.85546875" style="2" customWidth="1"/>
    <col min="3834" max="3834" width="14.140625" style="2" customWidth="1"/>
    <col min="3835" max="3835" width="16.42578125" style="2" customWidth="1"/>
    <col min="3836" max="3836" width="19" style="2" customWidth="1"/>
    <col min="3837" max="4084" width="9.140625" style="2"/>
    <col min="4085" max="4085" width="55.85546875" style="2" customWidth="1"/>
    <col min="4086" max="4086" width="8.28515625" style="2" customWidth="1"/>
    <col min="4087" max="4087" width="16.85546875" style="2" customWidth="1"/>
    <col min="4088" max="4088" width="12.42578125" style="2" customWidth="1"/>
    <col min="4089" max="4089" width="16.85546875" style="2" customWidth="1"/>
    <col min="4090" max="4090" width="14.140625" style="2" customWidth="1"/>
    <col min="4091" max="4091" width="16.42578125" style="2" customWidth="1"/>
    <col min="4092" max="4092" width="19" style="2" customWidth="1"/>
    <col min="4093" max="4340" width="9.140625" style="2"/>
    <col min="4341" max="4341" width="55.85546875" style="2" customWidth="1"/>
    <col min="4342" max="4342" width="8.28515625" style="2" customWidth="1"/>
    <col min="4343" max="4343" width="16.85546875" style="2" customWidth="1"/>
    <col min="4344" max="4344" width="12.42578125" style="2" customWidth="1"/>
    <col min="4345" max="4345" width="16.85546875" style="2" customWidth="1"/>
    <col min="4346" max="4346" width="14.140625" style="2" customWidth="1"/>
    <col min="4347" max="4347" width="16.42578125" style="2" customWidth="1"/>
    <col min="4348" max="4348" width="19" style="2" customWidth="1"/>
    <col min="4349" max="4596" width="9.140625" style="2"/>
    <col min="4597" max="4597" width="55.85546875" style="2" customWidth="1"/>
    <col min="4598" max="4598" width="8.28515625" style="2" customWidth="1"/>
    <col min="4599" max="4599" width="16.85546875" style="2" customWidth="1"/>
    <col min="4600" max="4600" width="12.42578125" style="2" customWidth="1"/>
    <col min="4601" max="4601" width="16.85546875" style="2" customWidth="1"/>
    <col min="4602" max="4602" width="14.140625" style="2" customWidth="1"/>
    <col min="4603" max="4603" width="16.42578125" style="2" customWidth="1"/>
    <col min="4604" max="4604" width="19" style="2" customWidth="1"/>
    <col min="4605" max="4852" width="9.140625" style="2"/>
    <col min="4853" max="4853" width="55.85546875" style="2" customWidth="1"/>
    <col min="4854" max="4854" width="8.28515625" style="2" customWidth="1"/>
    <col min="4855" max="4855" width="16.85546875" style="2" customWidth="1"/>
    <col min="4856" max="4856" width="12.42578125" style="2" customWidth="1"/>
    <col min="4857" max="4857" width="16.85546875" style="2" customWidth="1"/>
    <col min="4858" max="4858" width="14.140625" style="2" customWidth="1"/>
    <col min="4859" max="4859" width="16.42578125" style="2" customWidth="1"/>
    <col min="4860" max="4860" width="19" style="2" customWidth="1"/>
    <col min="4861" max="5108" width="9.140625" style="2"/>
    <col min="5109" max="5109" width="55.85546875" style="2" customWidth="1"/>
    <col min="5110" max="5110" width="8.28515625" style="2" customWidth="1"/>
    <col min="5111" max="5111" width="16.85546875" style="2" customWidth="1"/>
    <col min="5112" max="5112" width="12.42578125" style="2" customWidth="1"/>
    <col min="5113" max="5113" width="16.85546875" style="2" customWidth="1"/>
    <col min="5114" max="5114" width="14.140625" style="2" customWidth="1"/>
    <col min="5115" max="5115" width="16.42578125" style="2" customWidth="1"/>
    <col min="5116" max="5116" width="19" style="2" customWidth="1"/>
    <col min="5117" max="5364" width="9.140625" style="2"/>
    <col min="5365" max="5365" width="55.85546875" style="2" customWidth="1"/>
    <col min="5366" max="5366" width="8.28515625" style="2" customWidth="1"/>
    <col min="5367" max="5367" width="16.85546875" style="2" customWidth="1"/>
    <col min="5368" max="5368" width="12.42578125" style="2" customWidth="1"/>
    <col min="5369" max="5369" width="16.85546875" style="2" customWidth="1"/>
    <col min="5370" max="5370" width="14.140625" style="2" customWidth="1"/>
    <col min="5371" max="5371" width="16.42578125" style="2" customWidth="1"/>
    <col min="5372" max="5372" width="19" style="2" customWidth="1"/>
    <col min="5373" max="5620" width="9.140625" style="2"/>
    <col min="5621" max="5621" width="55.85546875" style="2" customWidth="1"/>
    <col min="5622" max="5622" width="8.28515625" style="2" customWidth="1"/>
    <col min="5623" max="5623" width="16.85546875" style="2" customWidth="1"/>
    <col min="5624" max="5624" width="12.42578125" style="2" customWidth="1"/>
    <col min="5625" max="5625" width="16.85546875" style="2" customWidth="1"/>
    <col min="5626" max="5626" width="14.140625" style="2" customWidth="1"/>
    <col min="5627" max="5627" width="16.42578125" style="2" customWidth="1"/>
    <col min="5628" max="5628" width="19" style="2" customWidth="1"/>
    <col min="5629" max="5876" width="9.140625" style="2"/>
    <col min="5877" max="5877" width="55.85546875" style="2" customWidth="1"/>
    <col min="5878" max="5878" width="8.28515625" style="2" customWidth="1"/>
    <col min="5879" max="5879" width="16.85546875" style="2" customWidth="1"/>
    <col min="5880" max="5880" width="12.42578125" style="2" customWidth="1"/>
    <col min="5881" max="5881" width="16.85546875" style="2" customWidth="1"/>
    <col min="5882" max="5882" width="14.140625" style="2" customWidth="1"/>
    <col min="5883" max="5883" width="16.42578125" style="2" customWidth="1"/>
    <col min="5884" max="5884" width="19" style="2" customWidth="1"/>
    <col min="5885" max="6132" width="9.140625" style="2"/>
    <col min="6133" max="6133" width="55.85546875" style="2" customWidth="1"/>
    <col min="6134" max="6134" width="8.28515625" style="2" customWidth="1"/>
    <col min="6135" max="6135" width="16.85546875" style="2" customWidth="1"/>
    <col min="6136" max="6136" width="12.42578125" style="2" customWidth="1"/>
    <col min="6137" max="6137" width="16.85546875" style="2" customWidth="1"/>
    <col min="6138" max="6138" width="14.140625" style="2" customWidth="1"/>
    <col min="6139" max="6139" width="16.42578125" style="2" customWidth="1"/>
    <col min="6140" max="6140" width="19" style="2" customWidth="1"/>
    <col min="6141" max="6388" width="9.140625" style="2"/>
    <col min="6389" max="6389" width="55.85546875" style="2" customWidth="1"/>
    <col min="6390" max="6390" width="8.28515625" style="2" customWidth="1"/>
    <col min="6391" max="6391" width="16.85546875" style="2" customWidth="1"/>
    <col min="6392" max="6392" width="12.42578125" style="2" customWidth="1"/>
    <col min="6393" max="6393" width="16.85546875" style="2" customWidth="1"/>
    <col min="6394" max="6394" width="14.140625" style="2" customWidth="1"/>
    <col min="6395" max="6395" width="16.42578125" style="2" customWidth="1"/>
    <col min="6396" max="6396" width="19" style="2" customWidth="1"/>
    <col min="6397" max="6644" width="9.140625" style="2"/>
    <col min="6645" max="6645" width="55.85546875" style="2" customWidth="1"/>
    <col min="6646" max="6646" width="8.28515625" style="2" customWidth="1"/>
    <col min="6647" max="6647" width="16.85546875" style="2" customWidth="1"/>
    <col min="6648" max="6648" width="12.42578125" style="2" customWidth="1"/>
    <col min="6649" max="6649" width="16.85546875" style="2" customWidth="1"/>
    <col min="6650" max="6650" width="14.140625" style="2" customWidth="1"/>
    <col min="6651" max="6651" width="16.42578125" style="2" customWidth="1"/>
    <col min="6652" max="6652" width="19" style="2" customWidth="1"/>
    <col min="6653" max="6900" width="9.140625" style="2"/>
    <col min="6901" max="6901" width="55.85546875" style="2" customWidth="1"/>
    <col min="6902" max="6902" width="8.28515625" style="2" customWidth="1"/>
    <col min="6903" max="6903" width="16.85546875" style="2" customWidth="1"/>
    <col min="6904" max="6904" width="12.42578125" style="2" customWidth="1"/>
    <col min="6905" max="6905" width="16.85546875" style="2" customWidth="1"/>
    <col min="6906" max="6906" width="14.140625" style="2" customWidth="1"/>
    <col min="6907" max="6907" width="16.42578125" style="2" customWidth="1"/>
    <col min="6908" max="6908" width="19" style="2" customWidth="1"/>
    <col min="6909" max="7156" width="9.140625" style="2"/>
    <col min="7157" max="7157" width="55.85546875" style="2" customWidth="1"/>
    <col min="7158" max="7158" width="8.28515625" style="2" customWidth="1"/>
    <col min="7159" max="7159" width="16.85546875" style="2" customWidth="1"/>
    <col min="7160" max="7160" width="12.42578125" style="2" customWidth="1"/>
    <col min="7161" max="7161" width="16.85546875" style="2" customWidth="1"/>
    <col min="7162" max="7162" width="14.140625" style="2" customWidth="1"/>
    <col min="7163" max="7163" width="16.42578125" style="2" customWidth="1"/>
    <col min="7164" max="7164" width="19" style="2" customWidth="1"/>
    <col min="7165" max="7412" width="9.140625" style="2"/>
    <col min="7413" max="7413" width="55.85546875" style="2" customWidth="1"/>
    <col min="7414" max="7414" width="8.28515625" style="2" customWidth="1"/>
    <col min="7415" max="7415" width="16.85546875" style="2" customWidth="1"/>
    <col min="7416" max="7416" width="12.42578125" style="2" customWidth="1"/>
    <col min="7417" max="7417" width="16.85546875" style="2" customWidth="1"/>
    <col min="7418" max="7418" width="14.140625" style="2" customWidth="1"/>
    <col min="7419" max="7419" width="16.42578125" style="2" customWidth="1"/>
    <col min="7420" max="7420" width="19" style="2" customWidth="1"/>
    <col min="7421" max="7668" width="9.140625" style="2"/>
    <col min="7669" max="7669" width="55.85546875" style="2" customWidth="1"/>
    <col min="7670" max="7670" width="8.28515625" style="2" customWidth="1"/>
    <col min="7671" max="7671" width="16.85546875" style="2" customWidth="1"/>
    <col min="7672" max="7672" width="12.42578125" style="2" customWidth="1"/>
    <col min="7673" max="7673" width="16.85546875" style="2" customWidth="1"/>
    <col min="7674" max="7674" width="14.140625" style="2" customWidth="1"/>
    <col min="7675" max="7675" width="16.42578125" style="2" customWidth="1"/>
    <col min="7676" max="7676" width="19" style="2" customWidth="1"/>
    <col min="7677" max="7924" width="9.140625" style="2"/>
    <col min="7925" max="7925" width="55.85546875" style="2" customWidth="1"/>
    <col min="7926" max="7926" width="8.28515625" style="2" customWidth="1"/>
    <col min="7927" max="7927" width="16.85546875" style="2" customWidth="1"/>
    <col min="7928" max="7928" width="12.42578125" style="2" customWidth="1"/>
    <col min="7929" max="7929" width="16.85546875" style="2" customWidth="1"/>
    <col min="7930" max="7930" width="14.140625" style="2" customWidth="1"/>
    <col min="7931" max="7931" width="16.42578125" style="2" customWidth="1"/>
    <col min="7932" max="7932" width="19" style="2" customWidth="1"/>
    <col min="7933" max="8180" width="9.140625" style="2"/>
    <col min="8181" max="8181" width="55.85546875" style="2" customWidth="1"/>
    <col min="8182" max="8182" width="8.28515625" style="2" customWidth="1"/>
    <col min="8183" max="8183" width="16.85546875" style="2" customWidth="1"/>
    <col min="8184" max="8184" width="12.42578125" style="2" customWidth="1"/>
    <col min="8185" max="8185" width="16.85546875" style="2" customWidth="1"/>
    <col min="8186" max="8186" width="14.140625" style="2" customWidth="1"/>
    <col min="8187" max="8187" width="16.42578125" style="2" customWidth="1"/>
    <col min="8188" max="8188" width="19" style="2" customWidth="1"/>
    <col min="8189" max="8436" width="9.140625" style="2"/>
    <col min="8437" max="8437" width="55.85546875" style="2" customWidth="1"/>
    <col min="8438" max="8438" width="8.28515625" style="2" customWidth="1"/>
    <col min="8439" max="8439" width="16.85546875" style="2" customWidth="1"/>
    <col min="8440" max="8440" width="12.42578125" style="2" customWidth="1"/>
    <col min="8441" max="8441" width="16.85546875" style="2" customWidth="1"/>
    <col min="8442" max="8442" width="14.140625" style="2" customWidth="1"/>
    <col min="8443" max="8443" width="16.42578125" style="2" customWidth="1"/>
    <col min="8444" max="8444" width="19" style="2" customWidth="1"/>
    <col min="8445" max="8692" width="9.140625" style="2"/>
    <col min="8693" max="8693" width="55.85546875" style="2" customWidth="1"/>
    <col min="8694" max="8694" width="8.28515625" style="2" customWidth="1"/>
    <col min="8695" max="8695" width="16.85546875" style="2" customWidth="1"/>
    <col min="8696" max="8696" width="12.42578125" style="2" customWidth="1"/>
    <col min="8697" max="8697" width="16.85546875" style="2" customWidth="1"/>
    <col min="8698" max="8698" width="14.140625" style="2" customWidth="1"/>
    <col min="8699" max="8699" width="16.42578125" style="2" customWidth="1"/>
    <col min="8700" max="8700" width="19" style="2" customWidth="1"/>
    <col min="8701" max="8948" width="9.140625" style="2"/>
    <col min="8949" max="8949" width="55.85546875" style="2" customWidth="1"/>
    <col min="8950" max="8950" width="8.28515625" style="2" customWidth="1"/>
    <col min="8951" max="8951" width="16.85546875" style="2" customWidth="1"/>
    <col min="8952" max="8952" width="12.42578125" style="2" customWidth="1"/>
    <col min="8953" max="8953" width="16.85546875" style="2" customWidth="1"/>
    <col min="8954" max="8954" width="14.140625" style="2" customWidth="1"/>
    <col min="8955" max="8955" width="16.42578125" style="2" customWidth="1"/>
    <col min="8956" max="8956" width="19" style="2" customWidth="1"/>
    <col min="8957" max="9204" width="9.140625" style="2"/>
    <col min="9205" max="9205" width="55.85546875" style="2" customWidth="1"/>
    <col min="9206" max="9206" width="8.28515625" style="2" customWidth="1"/>
    <col min="9207" max="9207" width="16.85546875" style="2" customWidth="1"/>
    <col min="9208" max="9208" width="12.42578125" style="2" customWidth="1"/>
    <col min="9209" max="9209" width="16.85546875" style="2" customWidth="1"/>
    <col min="9210" max="9210" width="14.140625" style="2" customWidth="1"/>
    <col min="9211" max="9211" width="16.42578125" style="2" customWidth="1"/>
    <col min="9212" max="9212" width="19" style="2" customWidth="1"/>
    <col min="9213" max="9460" width="9.140625" style="2"/>
    <col min="9461" max="9461" width="55.85546875" style="2" customWidth="1"/>
    <col min="9462" max="9462" width="8.28515625" style="2" customWidth="1"/>
    <col min="9463" max="9463" width="16.85546875" style="2" customWidth="1"/>
    <col min="9464" max="9464" width="12.42578125" style="2" customWidth="1"/>
    <col min="9465" max="9465" width="16.85546875" style="2" customWidth="1"/>
    <col min="9466" max="9466" width="14.140625" style="2" customWidth="1"/>
    <col min="9467" max="9467" width="16.42578125" style="2" customWidth="1"/>
    <col min="9468" max="9468" width="19" style="2" customWidth="1"/>
    <col min="9469" max="9716" width="9.140625" style="2"/>
    <col min="9717" max="9717" width="55.85546875" style="2" customWidth="1"/>
    <col min="9718" max="9718" width="8.28515625" style="2" customWidth="1"/>
    <col min="9719" max="9719" width="16.85546875" style="2" customWidth="1"/>
    <col min="9720" max="9720" width="12.42578125" style="2" customWidth="1"/>
    <col min="9721" max="9721" width="16.85546875" style="2" customWidth="1"/>
    <col min="9722" max="9722" width="14.140625" style="2" customWidth="1"/>
    <col min="9723" max="9723" width="16.42578125" style="2" customWidth="1"/>
    <col min="9724" max="9724" width="19" style="2" customWidth="1"/>
    <col min="9725" max="9972" width="9.140625" style="2"/>
    <col min="9973" max="9973" width="55.85546875" style="2" customWidth="1"/>
    <col min="9974" max="9974" width="8.28515625" style="2" customWidth="1"/>
    <col min="9975" max="9975" width="16.85546875" style="2" customWidth="1"/>
    <col min="9976" max="9976" width="12.42578125" style="2" customWidth="1"/>
    <col min="9977" max="9977" width="16.85546875" style="2" customWidth="1"/>
    <col min="9978" max="9978" width="14.140625" style="2" customWidth="1"/>
    <col min="9979" max="9979" width="16.42578125" style="2" customWidth="1"/>
    <col min="9980" max="9980" width="19" style="2" customWidth="1"/>
    <col min="9981" max="10228" width="9.140625" style="2"/>
    <col min="10229" max="10229" width="55.85546875" style="2" customWidth="1"/>
    <col min="10230" max="10230" width="8.28515625" style="2" customWidth="1"/>
    <col min="10231" max="10231" width="16.85546875" style="2" customWidth="1"/>
    <col min="10232" max="10232" width="12.42578125" style="2" customWidth="1"/>
    <col min="10233" max="10233" width="16.85546875" style="2" customWidth="1"/>
    <col min="10234" max="10234" width="14.140625" style="2" customWidth="1"/>
    <col min="10235" max="10235" width="16.42578125" style="2" customWidth="1"/>
    <col min="10236" max="10236" width="19" style="2" customWidth="1"/>
    <col min="10237" max="10484" width="9.140625" style="2"/>
    <col min="10485" max="10485" width="55.85546875" style="2" customWidth="1"/>
    <col min="10486" max="10486" width="8.28515625" style="2" customWidth="1"/>
    <col min="10487" max="10487" width="16.85546875" style="2" customWidth="1"/>
    <col min="10488" max="10488" width="12.42578125" style="2" customWidth="1"/>
    <col min="10489" max="10489" width="16.85546875" style="2" customWidth="1"/>
    <col min="10490" max="10490" width="14.140625" style="2" customWidth="1"/>
    <col min="10491" max="10491" width="16.42578125" style="2" customWidth="1"/>
    <col min="10492" max="10492" width="19" style="2" customWidth="1"/>
    <col min="10493" max="10740" width="9.140625" style="2"/>
    <col min="10741" max="10741" width="55.85546875" style="2" customWidth="1"/>
    <col min="10742" max="10742" width="8.28515625" style="2" customWidth="1"/>
    <col min="10743" max="10743" width="16.85546875" style="2" customWidth="1"/>
    <col min="10744" max="10744" width="12.42578125" style="2" customWidth="1"/>
    <col min="10745" max="10745" width="16.85546875" style="2" customWidth="1"/>
    <col min="10746" max="10746" width="14.140625" style="2" customWidth="1"/>
    <col min="10747" max="10747" width="16.42578125" style="2" customWidth="1"/>
    <col min="10748" max="10748" width="19" style="2" customWidth="1"/>
    <col min="10749" max="10996" width="9.140625" style="2"/>
    <col min="10997" max="10997" width="55.85546875" style="2" customWidth="1"/>
    <col min="10998" max="10998" width="8.28515625" style="2" customWidth="1"/>
    <col min="10999" max="10999" width="16.85546875" style="2" customWidth="1"/>
    <col min="11000" max="11000" width="12.42578125" style="2" customWidth="1"/>
    <col min="11001" max="11001" width="16.85546875" style="2" customWidth="1"/>
    <col min="11002" max="11002" width="14.140625" style="2" customWidth="1"/>
    <col min="11003" max="11003" width="16.42578125" style="2" customWidth="1"/>
    <col min="11004" max="11004" width="19" style="2" customWidth="1"/>
    <col min="11005" max="11252" width="9.140625" style="2"/>
    <col min="11253" max="11253" width="55.85546875" style="2" customWidth="1"/>
    <col min="11254" max="11254" width="8.28515625" style="2" customWidth="1"/>
    <col min="11255" max="11255" width="16.85546875" style="2" customWidth="1"/>
    <col min="11256" max="11256" width="12.42578125" style="2" customWidth="1"/>
    <col min="11257" max="11257" width="16.85546875" style="2" customWidth="1"/>
    <col min="11258" max="11258" width="14.140625" style="2" customWidth="1"/>
    <col min="11259" max="11259" width="16.42578125" style="2" customWidth="1"/>
    <col min="11260" max="11260" width="19" style="2" customWidth="1"/>
    <col min="11261" max="11508" width="9.140625" style="2"/>
    <col min="11509" max="11509" width="55.85546875" style="2" customWidth="1"/>
    <col min="11510" max="11510" width="8.28515625" style="2" customWidth="1"/>
    <col min="11511" max="11511" width="16.85546875" style="2" customWidth="1"/>
    <col min="11512" max="11512" width="12.42578125" style="2" customWidth="1"/>
    <col min="11513" max="11513" width="16.85546875" style="2" customWidth="1"/>
    <col min="11514" max="11514" width="14.140625" style="2" customWidth="1"/>
    <col min="11515" max="11515" width="16.42578125" style="2" customWidth="1"/>
    <col min="11516" max="11516" width="19" style="2" customWidth="1"/>
    <col min="11517" max="11764" width="9.140625" style="2"/>
    <col min="11765" max="11765" width="55.85546875" style="2" customWidth="1"/>
    <col min="11766" max="11766" width="8.28515625" style="2" customWidth="1"/>
    <col min="11767" max="11767" width="16.85546875" style="2" customWidth="1"/>
    <col min="11768" max="11768" width="12.42578125" style="2" customWidth="1"/>
    <col min="11769" max="11769" width="16.85546875" style="2" customWidth="1"/>
    <col min="11770" max="11770" width="14.140625" style="2" customWidth="1"/>
    <col min="11771" max="11771" width="16.42578125" style="2" customWidth="1"/>
    <col min="11772" max="11772" width="19" style="2" customWidth="1"/>
    <col min="11773" max="12020" width="9.140625" style="2"/>
    <col min="12021" max="12021" width="55.85546875" style="2" customWidth="1"/>
    <col min="12022" max="12022" width="8.28515625" style="2" customWidth="1"/>
    <col min="12023" max="12023" width="16.85546875" style="2" customWidth="1"/>
    <col min="12024" max="12024" width="12.42578125" style="2" customWidth="1"/>
    <col min="12025" max="12025" width="16.85546875" style="2" customWidth="1"/>
    <col min="12026" max="12026" width="14.140625" style="2" customWidth="1"/>
    <col min="12027" max="12027" width="16.42578125" style="2" customWidth="1"/>
    <col min="12028" max="12028" width="19" style="2" customWidth="1"/>
    <col min="12029" max="12276" width="9.140625" style="2"/>
    <col min="12277" max="12277" width="55.85546875" style="2" customWidth="1"/>
    <col min="12278" max="12278" width="8.28515625" style="2" customWidth="1"/>
    <col min="12279" max="12279" width="16.85546875" style="2" customWidth="1"/>
    <col min="12280" max="12280" width="12.42578125" style="2" customWidth="1"/>
    <col min="12281" max="12281" width="16.85546875" style="2" customWidth="1"/>
    <col min="12282" max="12282" width="14.140625" style="2" customWidth="1"/>
    <col min="12283" max="12283" width="16.42578125" style="2" customWidth="1"/>
    <col min="12284" max="12284" width="19" style="2" customWidth="1"/>
    <col min="12285" max="12532" width="9.140625" style="2"/>
    <col min="12533" max="12533" width="55.85546875" style="2" customWidth="1"/>
    <col min="12534" max="12534" width="8.28515625" style="2" customWidth="1"/>
    <col min="12535" max="12535" width="16.85546875" style="2" customWidth="1"/>
    <col min="12536" max="12536" width="12.42578125" style="2" customWidth="1"/>
    <col min="12537" max="12537" width="16.85546875" style="2" customWidth="1"/>
    <col min="12538" max="12538" width="14.140625" style="2" customWidth="1"/>
    <col min="12539" max="12539" width="16.42578125" style="2" customWidth="1"/>
    <col min="12540" max="12540" width="19" style="2" customWidth="1"/>
    <col min="12541" max="12788" width="9.140625" style="2"/>
    <col min="12789" max="12789" width="55.85546875" style="2" customWidth="1"/>
    <col min="12790" max="12790" width="8.28515625" style="2" customWidth="1"/>
    <col min="12791" max="12791" width="16.85546875" style="2" customWidth="1"/>
    <col min="12792" max="12792" width="12.42578125" style="2" customWidth="1"/>
    <col min="12793" max="12793" width="16.85546875" style="2" customWidth="1"/>
    <col min="12794" max="12794" width="14.140625" style="2" customWidth="1"/>
    <col min="12795" max="12795" width="16.42578125" style="2" customWidth="1"/>
    <col min="12796" max="12796" width="19" style="2" customWidth="1"/>
    <col min="12797" max="13044" width="9.140625" style="2"/>
    <col min="13045" max="13045" width="55.85546875" style="2" customWidth="1"/>
    <col min="13046" max="13046" width="8.28515625" style="2" customWidth="1"/>
    <col min="13047" max="13047" width="16.85546875" style="2" customWidth="1"/>
    <col min="13048" max="13048" width="12.42578125" style="2" customWidth="1"/>
    <col min="13049" max="13049" width="16.85546875" style="2" customWidth="1"/>
    <col min="13050" max="13050" width="14.140625" style="2" customWidth="1"/>
    <col min="13051" max="13051" width="16.42578125" style="2" customWidth="1"/>
    <col min="13052" max="13052" width="19" style="2" customWidth="1"/>
    <col min="13053" max="13300" width="9.140625" style="2"/>
    <col min="13301" max="13301" width="55.85546875" style="2" customWidth="1"/>
    <col min="13302" max="13302" width="8.28515625" style="2" customWidth="1"/>
    <col min="13303" max="13303" width="16.85546875" style="2" customWidth="1"/>
    <col min="13304" max="13304" width="12.42578125" style="2" customWidth="1"/>
    <col min="13305" max="13305" width="16.85546875" style="2" customWidth="1"/>
    <col min="13306" max="13306" width="14.140625" style="2" customWidth="1"/>
    <col min="13307" max="13307" width="16.42578125" style="2" customWidth="1"/>
    <col min="13308" max="13308" width="19" style="2" customWidth="1"/>
    <col min="13309" max="13556" width="9.140625" style="2"/>
    <col min="13557" max="13557" width="55.85546875" style="2" customWidth="1"/>
    <col min="13558" max="13558" width="8.28515625" style="2" customWidth="1"/>
    <col min="13559" max="13559" width="16.85546875" style="2" customWidth="1"/>
    <col min="13560" max="13560" width="12.42578125" style="2" customWidth="1"/>
    <col min="13561" max="13561" width="16.85546875" style="2" customWidth="1"/>
    <col min="13562" max="13562" width="14.140625" style="2" customWidth="1"/>
    <col min="13563" max="13563" width="16.42578125" style="2" customWidth="1"/>
    <col min="13564" max="13564" width="19" style="2" customWidth="1"/>
    <col min="13565" max="13812" width="9.140625" style="2"/>
    <col min="13813" max="13813" width="55.85546875" style="2" customWidth="1"/>
    <col min="13814" max="13814" width="8.28515625" style="2" customWidth="1"/>
    <col min="13815" max="13815" width="16.85546875" style="2" customWidth="1"/>
    <col min="13816" max="13816" width="12.42578125" style="2" customWidth="1"/>
    <col min="13817" max="13817" width="16.85546875" style="2" customWidth="1"/>
    <col min="13818" max="13818" width="14.140625" style="2" customWidth="1"/>
    <col min="13819" max="13819" width="16.42578125" style="2" customWidth="1"/>
    <col min="13820" max="13820" width="19" style="2" customWidth="1"/>
    <col min="13821" max="14068" width="9.140625" style="2"/>
    <col min="14069" max="14069" width="55.85546875" style="2" customWidth="1"/>
    <col min="14070" max="14070" width="8.28515625" style="2" customWidth="1"/>
    <col min="14071" max="14071" width="16.85546875" style="2" customWidth="1"/>
    <col min="14072" max="14072" width="12.42578125" style="2" customWidth="1"/>
    <col min="14073" max="14073" width="16.85546875" style="2" customWidth="1"/>
    <col min="14074" max="14074" width="14.140625" style="2" customWidth="1"/>
    <col min="14075" max="14075" width="16.42578125" style="2" customWidth="1"/>
    <col min="14076" max="14076" width="19" style="2" customWidth="1"/>
    <col min="14077" max="14324" width="9.140625" style="2"/>
    <col min="14325" max="14325" width="55.85546875" style="2" customWidth="1"/>
    <col min="14326" max="14326" width="8.28515625" style="2" customWidth="1"/>
    <col min="14327" max="14327" width="16.85546875" style="2" customWidth="1"/>
    <col min="14328" max="14328" width="12.42578125" style="2" customWidth="1"/>
    <col min="14329" max="14329" width="16.85546875" style="2" customWidth="1"/>
    <col min="14330" max="14330" width="14.140625" style="2" customWidth="1"/>
    <col min="14331" max="14331" width="16.42578125" style="2" customWidth="1"/>
    <col min="14332" max="14332" width="19" style="2" customWidth="1"/>
    <col min="14333" max="14580" width="9.140625" style="2"/>
    <col min="14581" max="14581" width="55.85546875" style="2" customWidth="1"/>
    <col min="14582" max="14582" width="8.28515625" style="2" customWidth="1"/>
    <col min="14583" max="14583" width="16.85546875" style="2" customWidth="1"/>
    <col min="14584" max="14584" width="12.42578125" style="2" customWidth="1"/>
    <col min="14585" max="14585" width="16.85546875" style="2" customWidth="1"/>
    <col min="14586" max="14586" width="14.140625" style="2" customWidth="1"/>
    <col min="14587" max="14587" width="16.42578125" style="2" customWidth="1"/>
    <col min="14588" max="14588" width="19" style="2" customWidth="1"/>
    <col min="14589" max="14836" width="9.140625" style="2"/>
    <col min="14837" max="14837" width="55.85546875" style="2" customWidth="1"/>
    <col min="14838" max="14838" width="8.28515625" style="2" customWidth="1"/>
    <col min="14839" max="14839" width="16.85546875" style="2" customWidth="1"/>
    <col min="14840" max="14840" width="12.42578125" style="2" customWidth="1"/>
    <col min="14841" max="14841" width="16.85546875" style="2" customWidth="1"/>
    <col min="14842" max="14842" width="14.140625" style="2" customWidth="1"/>
    <col min="14843" max="14843" width="16.42578125" style="2" customWidth="1"/>
    <col min="14844" max="14844" width="19" style="2" customWidth="1"/>
    <col min="14845" max="15092" width="9.140625" style="2"/>
    <col min="15093" max="15093" width="55.85546875" style="2" customWidth="1"/>
    <col min="15094" max="15094" width="8.28515625" style="2" customWidth="1"/>
    <col min="15095" max="15095" width="16.85546875" style="2" customWidth="1"/>
    <col min="15096" max="15096" width="12.42578125" style="2" customWidth="1"/>
    <col min="15097" max="15097" width="16.85546875" style="2" customWidth="1"/>
    <col min="15098" max="15098" width="14.140625" style="2" customWidth="1"/>
    <col min="15099" max="15099" width="16.42578125" style="2" customWidth="1"/>
    <col min="15100" max="15100" width="19" style="2" customWidth="1"/>
    <col min="15101" max="15348" width="9.140625" style="2"/>
    <col min="15349" max="15349" width="55.85546875" style="2" customWidth="1"/>
    <col min="15350" max="15350" width="8.28515625" style="2" customWidth="1"/>
    <col min="15351" max="15351" width="16.85546875" style="2" customWidth="1"/>
    <col min="15352" max="15352" width="12.42578125" style="2" customWidth="1"/>
    <col min="15353" max="15353" width="16.85546875" style="2" customWidth="1"/>
    <col min="15354" max="15354" width="14.140625" style="2" customWidth="1"/>
    <col min="15355" max="15355" width="16.42578125" style="2" customWidth="1"/>
    <col min="15356" max="15356" width="19" style="2" customWidth="1"/>
    <col min="15357" max="15604" width="9.140625" style="2"/>
    <col min="15605" max="15605" width="55.85546875" style="2" customWidth="1"/>
    <col min="15606" max="15606" width="8.28515625" style="2" customWidth="1"/>
    <col min="15607" max="15607" width="16.85546875" style="2" customWidth="1"/>
    <col min="15608" max="15608" width="12.42578125" style="2" customWidth="1"/>
    <col min="15609" max="15609" width="16.85546875" style="2" customWidth="1"/>
    <col min="15610" max="15610" width="14.140625" style="2" customWidth="1"/>
    <col min="15611" max="15611" width="16.42578125" style="2" customWidth="1"/>
    <col min="15612" max="15612" width="19" style="2" customWidth="1"/>
    <col min="15613" max="15860" width="9.140625" style="2"/>
    <col min="15861" max="15861" width="55.85546875" style="2" customWidth="1"/>
    <col min="15862" max="15862" width="8.28515625" style="2" customWidth="1"/>
    <col min="15863" max="15863" width="16.85546875" style="2" customWidth="1"/>
    <col min="15864" max="15864" width="12.42578125" style="2" customWidth="1"/>
    <col min="15865" max="15865" width="16.85546875" style="2" customWidth="1"/>
    <col min="15866" max="15866" width="14.140625" style="2" customWidth="1"/>
    <col min="15867" max="15867" width="16.42578125" style="2" customWidth="1"/>
    <col min="15868" max="15868" width="19" style="2" customWidth="1"/>
    <col min="15869" max="16116" width="9.140625" style="2"/>
    <col min="16117" max="16117" width="55.85546875" style="2" customWidth="1"/>
    <col min="16118" max="16118" width="8.28515625" style="2" customWidth="1"/>
    <col min="16119" max="16119" width="16.85546875" style="2" customWidth="1"/>
    <col min="16120" max="16120" width="12.42578125" style="2" customWidth="1"/>
    <col min="16121" max="16121" width="16.85546875" style="2" customWidth="1"/>
    <col min="16122" max="16122" width="14.140625" style="2" customWidth="1"/>
    <col min="16123" max="16123" width="16.42578125" style="2" customWidth="1"/>
    <col min="16124" max="16124" width="19" style="2" customWidth="1"/>
    <col min="16125" max="16384" width="9.140625" style="2"/>
  </cols>
  <sheetData>
    <row r="1" spans="1:10" ht="61.5" customHeight="1" x14ac:dyDescent="0.2">
      <c r="C1" s="67" t="s">
        <v>294</v>
      </c>
      <c r="D1" s="67"/>
      <c r="E1" s="67"/>
      <c r="F1" s="67"/>
      <c r="G1" s="67"/>
      <c r="H1" s="67"/>
    </row>
    <row r="2" spans="1:10" ht="22.5" customHeight="1" x14ac:dyDescent="0.25">
      <c r="A2" s="66" t="s">
        <v>293</v>
      </c>
      <c r="B2" s="66"/>
      <c r="C2" s="66"/>
      <c r="D2" s="66"/>
      <c r="E2" s="66"/>
      <c r="F2" s="66"/>
      <c r="G2" s="66"/>
      <c r="H2" s="66"/>
    </row>
    <row r="3" spans="1:10" x14ac:dyDescent="0.2">
      <c r="C3" s="3"/>
      <c r="D3" s="1"/>
      <c r="E3" s="1"/>
      <c r="F3" s="4"/>
      <c r="H3" s="4" t="s">
        <v>0</v>
      </c>
    </row>
    <row r="4" spans="1:10" ht="94.5" customHeight="1" x14ac:dyDescent="0.2">
      <c r="A4" s="5" t="s">
        <v>1</v>
      </c>
      <c r="B4" s="60" t="s">
        <v>297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9" t="s">
        <v>7</v>
      </c>
    </row>
    <row r="5" spans="1:10" ht="12.75" customHeight="1" x14ac:dyDescent="0.2">
      <c r="A5" s="10">
        <v>1</v>
      </c>
      <c r="B5" s="6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</row>
    <row r="6" spans="1:10" s="15" customFormat="1" ht="15.75" x14ac:dyDescent="0.25">
      <c r="A6" s="12" t="s">
        <v>8</v>
      </c>
      <c r="B6" s="63"/>
      <c r="C6" s="13"/>
      <c r="D6" s="13"/>
      <c r="E6" s="13"/>
      <c r="F6" s="14">
        <f>F7+F59+F68+F87+F122+F163+F176+F206+F232+F239+F158</f>
        <v>116732222.72000001</v>
      </c>
      <c r="G6" s="14">
        <f>G7+G59+G68+G87+G122+G163+G176+G206+G232+G239+G158</f>
        <v>-6524057.75</v>
      </c>
      <c r="H6" s="14">
        <f>H7+H59+H68+H87+H122+H163+H176+H206+H232+H239+H158</f>
        <v>110208164.97</v>
      </c>
      <c r="J6" s="58"/>
    </row>
    <row r="7" spans="1:10" ht="15.75" x14ac:dyDescent="0.25">
      <c r="A7" s="16" t="s">
        <v>9</v>
      </c>
      <c r="B7" s="64" t="s">
        <v>298</v>
      </c>
      <c r="C7" s="17" t="s">
        <v>10</v>
      </c>
      <c r="D7" s="18"/>
      <c r="E7" s="18"/>
      <c r="F7" s="14">
        <f>F8+F15+F29+F34+F25</f>
        <v>28338710.109999999</v>
      </c>
      <c r="G7" s="14">
        <f t="shared" ref="G7:H7" si="0">G8+G15+G29+G34+G25</f>
        <v>-759708.28</v>
      </c>
      <c r="H7" s="14">
        <f t="shared" si="0"/>
        <v>27579001.830000002</v>
      </c>
    </row>
    <row r="8" spans="1:10" ht="51" customHeight="1" x14ac:dyDescent="0.25">
      <c r="A8" s="19" t="s">
        <v>11</v>
      </c>
      <c r="B8" s="65" t="s">
        <v>298</v>
      </c>
      <c r="C8" s="18" t="s">
        <v>12</v>
      </c>
      <c r="D8" s="18"/>
      <c r="E8" s="18"/>
      <c r="F8" s="20">
        <f t="shared" ref="F8:H9" si="1">F9</f>
        <v>1086632</v>
      </c>
      <c r="G8" s="20">
        <f t="shared" si="1"/>
        <v>-241500.79999999999</v>
      </c>
      <c r="H8" s="20">
        <f t="shared" si="1"/>
        <v>845131.2</v>
      </c>
    </row>
    <row r="9" spans="1:10" ht="47.25" x14ac:dyDescent="0.25">
      <c r="A9" s="19" t="s">
        <v>13</v>
      </c>
      <c r="B9" s="65" t="s">
        <v>298</v>
      </c>
      <c r="C9" s="18" t="s">
        <v>12</v>
      </c>
      <c r="D9" s="18" t="s">
        <v>14</v>
      </c>
      <c r="E9" s="18"/>
      <c r="F9" s="20">
        <f t="shared" si="1"/>
        <v>1086632</v>
      </c>
      <c r="G9" s="20">
        <f t="shared" si="1"/>
        <v>-241500.79999999999</v>
      </c>
      <c r="H9" s="20">
        <f t="shared" si="1"/>
        <v>845131.2</v>
      </c>
    </row>
    <row r="10" spans="1:10" ht="15.75" x14ac:dyDescent="0.25">
      <c r="A10" s="19" t="s">
        <v>15</v>
      </c>
      <c r="B10" s="65" t="s">
        <v>298</v>
      </c>
      <c r="C10" s="18" t="s">
        <v>12</v>
      </c>
      <c r="D10" s="18" t="s">
        <v>16</v>
      </c>
      <c r="E10" s="18"/>
      <c r="F10" s="20">
        <f>F13+F11</f>
        <v>1086632</v>
      </c>
      <c r="G10" s="20">
        <f>G13+G11</f>
        <v>-241500.79999999999</v>
      </c>
      <c r="H10" s="20">
        <f>H13+H11</f>
        <v>845131.2</v>
      </c>
    </row>
    <row r="11" spans="1:10" ht="63" x14ac:dyDescent="0.25">
      <c r="A11" s="19" t="s">
        <v>17</v>
      </c>
      <c r="B11" s="65" t="s">
        <v>298</v>
      </c>
      <c r="C11" s="18" t="s">
        <v>12</v>
      </c>
      <c r="D11" s="18" t="s">
        <v>16</v>
      </c>
      <c r="E11" s="18" t="s">
        <v>18</v>
      </c>
      <c r="F11" s="20">
        <f>F12</f>
        <v>1064432</v>
      </c>
      <c r="G11" s="20">
        <f>G12</f>
        <v>-241500.79999999999</v>
      </c>
      <c r="H11" s="20">
        <f>H12</f>
        <v>822931.2</v>
      </c>
    </row>
    <row r="12" spans="1:10" ht="31.5" x14ac:dyDescent="0.25">
      <c r="A12" s="19" t="s">
        <v>19</v>
      </c>
      <c r="B12" s="65" t="s">
        <v>298</v>
      </c>
      <c r="C12" s="18" t="s">
        <v>12</v>
      </c>
      <c r="D12" s="18" t="s">
        <v>16</v>
      </c>
      <c r="E12" s="18" t="s">
        <v>20</v>
      </c>
      <c r="F12" s="20">
        <v>1064432</v>
      </c>
      <c r="G12" s="27">
        <v>-241500.79999999999</v>
      </c>
      <c r="H12" s="20">
        <f>SUM(F12:G12)</f>
        <v>822931.2</v>
      </c>
    </row>
    <row r="13" spans="1:10" ht="31.5" x14ac:dyDescent="0.25">
      <c r="A13" s="19" t="s">
        <v>21</v>
      </c>
      <c r="B13" s="65" t="s">
        <v>298</v>
      </c>
      <c r="C13" s="18" t="s">
        <v>12</v>
      </c>
      <c r="D13" s="18" t="s">
        <v>16</v>
      </c>
      <c r="E13" s="18" t="s">
        <v>22</v>
      </c>
      <c r="F13" s="20">
        <f>F14</f>
        <v>22200</v>
      </c>
      <c r="G13" s="20">
        <f>G14</f>
        <v>0</v>
      </c>
      <c r="H13" s="20">
        <f>H14</f>
        <v>22200</v>
      </c>
    </row>
    <row r="14" spans="1:10" ht="31.5" x14ac:dyDescent="0.25">
      <c r="A14" s="19" t="s">
        <v>23</v>
      </c>
      <c r="B14" s="65" t="s">
        <v>298</v>
      </c>
      <c r="C14" s="18" t="s">
        <v>12</v>
      </c>
      <c r="D14" s="18" t="s">
        <v>16</v>
      </c>
      <c r="E14" s="18" t="s">
        <v>24</v>
      </c>
      <c r="F14" s="20">
        <v>22200</v>
      </c>
      <c r="G14" s="21"/>
      <c r="H14" s="20">
        <f>SUM(F14:G14)</f>
        <v>22200</v>
      </c>
    </row>
    <row r="15" spans="1:10" s="1" customFormat="1" ht="47.25" x14ac:dyDescent="0.25">
      <c r="A15" s="19" t="s">
        <v>25</v>
      </c>
      <c r="B15" s="65" t="s">
        <v>298</v>
      </c>
      <c r="C15" s="18" t="s">
        <v>26</v>
      </c>
      <c r="D15" s="22"/>
      <c r="E15" s="18"/>
      <c r="F15" s="20">
        <f>F16</f>
        <v>17961364.469999999</v>
      </c>
      <c r="G15" s="20">
        <f>G16</f>
        <v>-158829.94</v>
      </c>
      <c r="H15" s="20">
        <f>H16</f>
        <v>17802534.530000001</v>
      </c>
    </row>
    <row r="16" spans="1:10" s="1" customFormat="1" ht="47.25" x14ac:dyDescent="0.25">
      <c r="A16" s="19" t="s">
        <v>13</v>
      </c>
      <c r="B16" s="65" t="s">
        <v>298</v>
      </c>
      <c r="C16" s="18" t="s">
        <v>26</v>
      </c>
      <c r="D16" s="18" t="s">
        <v>14</v>
      </c>
      <c r="E16" s="18"/>
      <c r="F16" s="20">
        <f>F17+F22</f>
        <v>17961364.469999999</v>
      </c>
      <c r="G16" s="20">
        <f>G17+G22</f>
        <v>-158829.94</v>
      </c>
      <c r="H16" s="20">
        <f>H17+H22</f>
        <v>17802534.530000001</v>
      </c>
    </row>
    <row r="17" spans="1:8" s="1" customFormat="1" ht="15.75" x14ac:dyDescent="0.25">
      <c r="A17" s="19" t="s">
        <v>15</v>
      </c>
      <c r="B17" s="65" t="s">
        <v>298</v>
      </c>
      <c r="C17" s="18" t="s">
        <v>27</v>
      </c>
      <c r="D17" s="18" t="s">
        <v>28</v>
      </c>
      <c r="E17" s="18"/>
      <c r="F17" s="20">
        <f>F18+F20</f>
        <v>16797790.09</v>
      </c>
      <c r="G17" s="20">
        <f>G18+G20</f>
        <v>-158789.26</v>
      </c>
      <c r="H17" s="20">
        <f>H18+H20</f>
        <v>16639000.83</v>
      </c>
    </row>
    <row r="18" spans="1:8" s="1" customFormat="1" ht="63" x14ac:dyDescent="0.25">
      <c r="A18" s="19" t="s">
        <v>17</v>
      </c>
      <c r="B18" s="65" t="s">
        <v>298</v>
      </c>
      <c r="C18" s="18" t="s">
        <v>27</v>
      </c>
      <c r="D18" s="18" t="s">
        <v>28</v>
      </c>
      <c r="E18" s="18" t="s">
        <v>18</v>
      </c>
      <c r="F18" s="20">
        <f>F19</f>
        <v>15629538.43</v>
      </c>
      <c r="G18" s="20">
        <f>G19</f>
        <v>-76360.289999999994</v>
      </c>
      <c r="H18" s="20">
        <f>H19</f>
        <v>15553178.140000001</v>
      </c>
    </row>
    <row r="19" spans="1:8" s="1" customFormat="1" ht="31.5" x14ac:dyDescent="0.25">
      <c r="A19" s="19" t="s">
        <v>19</v>
      </c>
      <c r="B19" s="65" t="s">
        <v>298</v>
      </c>
      <c r="C19" s="18" t="s">
        <v>27</v>
      </c>
      <c r="D19" s="18" t="s">
        <v>28</v>
      </c>
      <c r="E19" s="18" t="s">
        <v>20</v>
      </c>
      <c r="F19" s="20">
        <v>15629538.43</v>
      </c>
      <c r="G19" s="20">
        <v>-76360.289999999994</v>
      </c>
      <c r="H19" s="20">
        <f>SUM(F19:G19)</f>
        <v>15553178.140000001</v>
      </c>
    </row>
    <row r="20" spans="1:8" s="1" customFormat="1" ht="31.5" x14ac:dyDescent="0.25">
      <c r="A20" s="19" t="s">
        <v>21</v>
      </c>
      <c r="B20" s="65" t="s">
        <v>298</v>
      </c>
      <c r="C20" s="18" t="s">
        <v>27</v>
      </c>
      <c r="D20" s="18" t="s">
        <v>28</v>
      </c>
      <c r="E20" s="18" t="s">
        <v>22</v>
      </c>
      <c r="F20" s="20">
        <f>F21</f>
        <v>1168251.6599999999</v>
      </c>
      <c r="G20" s="20">
        <f>G21</f>
        <v>-82428.97</v>
      </c>
      <c r="H20" s="20">
        <f>H21</f>
        <v>1085822.69</v>
      </c>
    </row>
    <row r="21" spans="1:8" s="1" customFormat="1" ht="31.5" x14ac:dyDescent="0.25">
      <c r="A21" s="19" t="s">
        <v>23</v>
      </c>
      <c r="B21" s="65" t="s">
        <v>298</v>
      </c>
      <c r="C21" s="18" t="s">
        <v>27</v>
      </c>
      <c r="D21" s="18" t="s">
        <v>28</v>
      </c>
      <c r="E21" s="18" t="s">
        <v>24</v>
      </c>
      <c r="F21" s="20">
        <v>1168251.6599999999</v>
      </c>
      <c r="G21" s="20">
        <v>-82428.97</v>
      </c>
      <c r="H21" s="20">
        <f>SUM(F21:G21)</f>
        <v>1085822.69</v>
      </c>
    </row>
    <row r="22" spans="1:8" s="1" customFormat="1" ht="31.5" x14ac:dyDescent="0.25">
      <c r="A22" s="19" t="s">
        <v>29</v>
      </c>
      <c r="B22" s="65" t="s">
        <v>298</v>
      </c>
      <c r="C22" s="18" t="s">
        <v>27</v>
      </c>
      <c r="D22" s="18" t="s">
        <v>30</v>
      </c>
      <c r="E22" s="18"/>
      <c r="F22" s="20">
        <f t="shared" ref="F22:H23" si="2">F23</f>
        <v>1163574.3799999999</v>
      </c>
      <c r="G22" s="20">
        <f t="shared" si="2"/>
        <v>-40.68</v>
      </c>
      <c r="H22" s="20">
        <f t="shared" si="2"/>
        <v>1163533.7</v>
      </c>
    </row>
    <row r="23" spans="1:8" s="1" customFormat="1" ht="63" x14ac:dyDescent="0.25">
      <c r="A23" s="19" t="s">
        <v>17</v>
      </c>
      <c r="B23" s="65" t="s">
        <v>298</v>
      </c>
      <c r="C23" s="18" t="s">
        <v>27</v>
      </c>
      <c r="D23" s="18" t="s">
        <v>30</v>
      </c>
      <c r="E23" s="18" t="s">
        <v>18</v>
      </c>
      <c r="F23" s="20">
        <f t="shared" si="2"/>
        <v>1163574.3799999999</v>
      </c>
      <c r="G23" s="20">
        <f t="shared" si="2"/>
        <v>-40.68</v>
      </c>
      <c r="H23" s="20">
        <f t="shared" si="2"/>
        <v>1163533.7</v>
      </c>
    </row>
    <row r="24" spans="1:8" s="1" customFormat="1" ht="31.5" x14ac:dyDescent="0.25">
      <c r="A24" s="19" t="s">
        <v>19</v>
      </c>
      <c r="B24" s="65" t="s">
        <v>298</v>
      </c>
      <c r="C24" s="18" t="s">
        <v>27</v>
      </c>
      <c r="D24" s="18" t="s">
        <v>30</v>
      </c>
      <c r="E24" s="18" t="s">
        <v>20</v>
      </c>
      <c r="F24" s="20">
        <v>1163574.3799999999</v>
      </c>
      <c r="G24" s="20">
        <v>-40.68</v>
      </c>
      <c r="H24" s="20">
        <f>SUM(F24:G24)</f>
        <v>1163533.7</v>
      </c>
    </row>
    <row r="25" spans="1:8" s="1" customFormat="1" ht="15.75" x14ac:dyDescent="0.25">
      <c r="A25" s="19" t="s">
        <v>295</v>
      </c>
      <c r="B25" s="65" t="s">
        <v>298</v>
      </c>
      <c r="C25" s="18" t="s">
        <v>296</v>
      </c>
      <c r="D25" s="18"/>
      <c r="E25" s="18"/>
      <c r="F25" s="20">
        <f>F26</f>
        <v>59400</v>
      </c>
      <c r="G25" s="20">
        <f t="shared" ref="G25:H27" si="3">G26</f>
        <v>0</v>
      </c>
      <c r="H25" s="20">
        <f t="shared" si="3"/>
        <v>59400</v>
      </c>
    </row>
    <row r="26" spans="1:8" s="1" customFormat="1" ht="47.25" x14ac:dyDescent="0.25">
      <c r="A26" s="19" t="s">
        <v>64</v>
      </c>
      <c r="B26" s="65" t="s">
        <v>298</v>
      </c>
      <c r="C26" s="18" t="s">
        <v>296</v>
      </c>
      <c r="D26" s="18" t="s">
        <v>65</v>
      </c>
      <c r="E26" s="18"/>
      <c r="F26" s="20">
        <f>F27</f>
        <v>59400</v>
      </c>
      <c r="G26" s="20">
        <f t="shared" si="3"/>
        <v>0</v>
      </c>
      <c r="H26" s="20">
        <f t="shared" si="3"/>
        <v>59400</v>
      </c>
    </row>
    <row r="27" spans="1:8" s="1" customFormat="1" ht="31.5" x14ac:dyDescent="0.25">
      <c r="A27" s="19" t="s">
        <v>21</v>
      </c>
      <c r="B27" s="65" t="s">
        <v>298</v>
      </c>
      <c r="C27" s="18" t="s">
        <v>296</v>
      </c>
      <c r="D27" s="18" t="s">
        <v>65</v>
      </c>
      <c r="E27" s="18" t="s">
        <v>22</v>
      </c>
      <c r="F27" s="20">
        <f>F28</f>
        <v>59400</v>
      </c>
      <c r="G27" s="20">
        <f t="shared" si="3"/>
        <v>0</v>
      </c>
      <c r="H27" s="20">
        <f t="shared" si="3"/>
        <v>59400</v>
      </c>
    </row>
    <row r="28" spans="1:8" s="1" customFormat="1" ht="33" customHeight="1" x14ac:dyDescent="0.25">
      <c r="A28" s="19" t="s">
        <v>23</v>
      </c>
      <c r="B28" s="65" t="s">
        <v>298</v>
      </c>
      <c r="C28" s="18" t="s">
        <v>296</v>
      </c>
      <c r="D28" s="18" t="s">
        <v>65</v>
      </c>
      <c r="E28" s="18" t="s">
        <v>24</v>
      </c>
      <c r="F28" s="20">
        <v>59400</v>
      </c>
      <c r="G28" s="20"/>
      <c r="H28" s="20">
        <f>F28+G28</f>
        <v>59400</v>
      </c>
    </row>
    <row r="29" spans="1:8" s="1" customFormat="1" ht="15.75" x14ac:dyDescent="0.25">
      <c r="A29" s="19" t="s">
        <v>31</v>
      </c>
      <c r="B29" s="65" t="s">
        <v>298</v>
      </c>
      <c r="C29" s="18" t="s">
        <v>32</v>
      </c>
      <c r="D29" s="18"/>
      <c r="E29" s="18"/>
      <c r="F29" s="20">
        <f>F30</f>
        <v>200000</v>
      </c>
      <c r="G29" s="20">
        <f t="shared" ref="G29:H32" si="4">G30</f>
        <v>-200000</v>
      </c>
      <c r="H29" s="20">
        <f t="shared" si="4"/>
        <v>0</v>
      </c>
    </row>
    <row r="30" spans="1:8" s="1" customFormat="1" ht="31.5" x14ac:dyDescent="0.25">
      <c r="A30" s="19" t="s">
        <v>33</v>
      </c>
      <c r="B30" s="65" t="s">
        <v>298</v>
      </c>
      <c r="C30" s="18" t="s">
        <v>32</v>
      </c>
      <c r="D30" s="18" t="s">
        <v>34</v>
      </c>
      <c r="E30" s="18"/>
      <c r="F30" s="20">
        <f>F31</f>
        <v>200000</v>
      </c>
      <c r="G30" s="20">
        <f t="shared" si="4"/>
        <v>-200000</v>
      </c>
      <c r="H30" s="20">
        <f t="shared" si="4"/>
        <v>0</v>
      </c>
    </row>
    <row r="31" spans="1:8" s="1" customFormat="1" ht="14.25" customHeight="1" x14ac:dyDescent="0.25">
      <c r="A31" s="19" t="s">
        <v>35</v>
      </c>
      <c r="B31" s="65" t="s">
        <v>298</v>
      </c>
      <c r="C31" s="18" t="s">
        <v>32</v>
      </c>
      <c r="D31" s="18" t="s">
        <v>36</v>
      </c>
      <c r="E31" s="18"/>
      <c r="F31" s="20">
        <f>F32</f>
        <v>200000</v>
      </c>
      <c r="G31" s="20">
        <f t="shared" si="4"/>
        <v>-200000</v>
      </c>
      <c r="H31" s="20">
        <f t="shared" si="4"/>
        <v>0</v>
      </c>
    </row>
    <row r="32" spans="1:8" s="1" customFormat="1" ht="15.75" x14ac:dyDescent="0.25">
      <c r="A32" s="19" t="s">
        <v>37</v>
      </c>
      <c r="B32" s="65" t="s">
        <v>298</v>
      </c>
      <c r="C32" s="18" t="s">
        <v>32</v>
      </c>
      <c r="D32" s="18" t="s">
        <v>36</v>
      </c>
      <c r="E32" s="18" t="s">
        <v>38</v>
      </c>
      <c r="F32" s="20">
        <f>F33</f>
        <v>200000</v>
      </c>
      <c r="G32" s="20">
        <f t="shared" si="4"/>
        <v>-200000</v>
      </c>
      <c r="H32" s="20">
        <f t="shared" si="4"/>
        <v>0</v>
      </c>
    </row>
    <row r="33" spans="1:8" s="1" customFormat="1" ht="15.75" x14ac:dyDescent="0.25">
      <c r="A33" s="19" t="s">
        <v>39</v>
      </c>
      <c r="B33" s="65" t="s">
        <v>298</v>
      </c>
      <c r="C33" s="18" t="s">
        <v>32</v>
      </c>
      <c r="D33" s="18" t="s">
        <v>36</v>
      </c>
      <c r="E33" s="18" t="s">
        <v>40</v>
      </c>
      <c r="F33" s="20">
        <v>200000</v>
      </c>
      <c r="G33" s="20">
        <v>-200000</v>
      </c>
      <c r="H33" s="20">
        <f>SUM(F33:G33)</f>
        <v>0</v>
      </c>
    </row>
    <row r="34" spans="1:8" s="1" customFormat="1" ht="15.75" x14ac:dyDescent="0.25">
      <c r="A34" s="19" t="s">
        <v>41</v>
      </c>
      <c r="B34" s="65" t="s">
        <v>298</v>
      </c>
      <c r="C34" s="18" t="s">
        <v>42</v>
      </c>
      <c r="D34" s="22"/>
      <c r="E34" s="18"/>
      <c r="F34" s="20">
        <f>F35+F46+F54+F56</f>
        <v>9031313.6400000006</v>
      </c>
      <c r="G34" s="20">
        <f>G35+G46+G54+G56</f>
        <v>-159377.54</v>
      </c>
      <c r="H34" s="20">
        <f>H35+H46+H54+H56</f>
        <v>8871936.1000000015</v>
      </c>
    </row>
    <row r="35" spans="1:8" s="1" customFormat="1" ht="47.25" x14ac:dyDescent="0.25">
      <c r="A35" s="19" t="s">
        <v>13</v>
      </c>
      <c r="B35" s="65" t="s">
        <v>298</v>
      </c>
      <c r="C35" s="18" t="s">
        <v>42</v>
      </c>
      <c r="D35" s="18" t="s">
        <v>14</v>
      </c>
      <c r="E35" s="18"/>
      <c r="F35" s="20">
        <f>F36</f>
        <v>1348086.16</v>
      </c>
      <c r="G35" s="20">
        <f>G36</f>
        <v>-101990.92</v>
      </c>
      <c r="H35" s="20">
        <f>H36</f>
        <v>1246095.24</v>
      </c>
    </row>
    <row r="36" spans="1:8" s="1" customFormat="1" ht="15.75" x14ac:dyDescent="0.25">
      <c r="A36" s="19" t="s">
        <v>43</v>
      </c>
      <c r="B36" s="65" t="s">
        <v>298</v>
      </c>
      <c r="C36" s="18" t="s">
        <v>42</v>
      </c>
      <c r="D36" s="18" t="s">
        <v>44</v>
      </c>
      <c r="E36" s="18"/>
      <c r="F36" s="20">
        <f>F39+F41+F37+F43</f>
        <v>1348086.16</v>
      </c>
      <c r="G36" s="20">
        <f>G39+G41+G37+G43</f>
        <v>-101990.92</v>
      </c>
      <c r="H36" s="20">
        <f>H39+H41+H37+H43</f>
        <v>1246095.24</v>
      </c>
    </row>
    <row r="37" spans="1:8" s="1" customFormat="1" ht="15.75" x14ac:dyDescent="0.25">
      <c r="A37" s="19" t="s">
        <v>45</v>
      </c>
      <c r="B37" s="65" t="s">
        <v>298</v>
      </c>
      <c r="C37" s="18" t="s">
        <v>42</v>
      </c>
      <c r="D37" s="18" t="s">
        <v>44</v>
      </c>
      <c r="E37" s="18" t="s">
        <v>18</v>
      </c>
      <c r="F37" s="20">
        <f>F38</f>
        <v>390089.16</v>
      </c>
      <c r="G37" s="20">
        <f>G38</f>
        <v>-99310.92</v>
      </c>
      <c r="H37" s="20">
        <f>H38</f>
        <v>290778.23999999999</v>
      </c>
    </row>
    <row r="38" spans="1:8" s="1" customFormat="1" ht="31.5" x14ac:dyDescent="0.25">
      <c r="A38" s="19" t="s">
        <v>19</v>
      </c>
      <c r="B38" s="65" t="s">
        <v>298</v>
      </c>
      <c r="C38" s="18" t="s">
        <v>42</v>
      </c>
      <c r="D38" s="18" t="s">
        <v>44</v>
      </c>
      <c r="E38" s="18" t="s">
        <v>20</v>
      </c>
      <c r="F38" s="20">
        <v>390089.16</v>
      </c>
      <c r="G38" s="20">
        <v>-99310.92</v>
      </c>
      <c r="H38" s="20">
        <f>SUM(F38:G38)</f>
        <v>290778.23999999999</v>
      </c>
    </row>
    <row r="39" spans="1:8" s="1" customFormat="1" ht="31.5" x14ac:dyDescent="0.25">
      <c r="A39" s="19" t="s">
        <v>21</v>
      </c>
      <c r="B39" s="65" t="s">
        <v>298</v>
      </c>
      <c r="C39" s="18" t="s">
        <v>42</v>
      </c>
      <c r="D39" s="18" t="s">
        <v>44</v>
      </c>
      <c r="E39" s="18" t="s">
        <v>22</v>
      </c>
      <c r="F39" s="20">
        <f>F40</f>
        <v>467311</v>
      </c>
      <c r="G39" s="20">
        <f>G40</f>
        <v>-2680</v>
      </c>
      <c r="H39" s="20">
        <f>H40</f>
        <v>464631</v>
      </c>
    </row>
    <row r="40" spans="1:8" s="1" customFormat="1" ht="31.5" x14ac:dyDescent="0.25">
      <c r="A40" s="19" t="s">
        <v>23</v>
      </c>
      <c r="B40" s="65" t="s">
        <v>298</v>
      </c>
      <c r="C40" s="18" t="s">
        <v>42</v>
      </c>
      <c r="D40" s="18" t="s">
        <v>44</v>
      </c>
      <c r="E40" s="18" t="s">
        <v>24</v>
      </c>
      <c r="F40" s="20">
        <v>467311</v>
      </c>
      <c r="G40" s="20">
        <v>-2680</v>
      </c>
      <c r="H40" s="20">
        <f>SUM(F40:G40)</f>
        <v>464631</v>
      </c>
    </row>
    <row r="41" spans="1:8" s="1" customFormat="1" ht="15.75" x14ac:dyDescent="0.25">
      <c r="A41" s="19" t="s">
        <v>46</v>
      </c>
      <c r="B41" s="65" t="s">
        <v>298</v>
      </c>
      <c r="C41" s="18" t="s">
        <v>42</v>
      </c>
      <c r="D41" s="18" t="s">
        <v>44</v>
      </c>
      <c r="E41" s="18" t="s">
        <v>47</v>
      </c>
      <c r="F41" s="20">
        <f>F42</f>
        <v>14000</v>
      </c>
      <c r="G41" s="20">
        <f>G42</f>
        <v>0</v>
      </c>
      <c r="H41" s="20">
        <f>H42</f>
        <v>14000</v>
      </c>
    </row>
    <row r="42" spans="1:8" s="1" customFormat="1" ht="15.75" x14ac:dyDescent="0.25">
      <c r="A42" s="19" t="s">
        <v>48</v>
      </c>
      <c r="B42" s="65" t="s">
        <v>298</v>
      </c>
      <c r="C42" s="18" t="s">
        <v>42</v>
      </c>
      <c r="D42" s="18" t="s">
        <v>44</v>
      </c>
      <c r="E42" s="18" t="s">
        <v>49</v>
      </c>
      <c r="F42" s="20">
        <v>14000</v>
      </c>
      <c r="G42" s="20"/>
      <c r="H42" s="20">
        <f>SUM(F42:G42)</f>
        <v>14000</v>
      </c>
    </row>
    <row r="43" spans="1:8" s="1" customFormat="1" ht="15.75" x14ac:dyDescent="0.25">
      <c r="A43" s="19" t="s">
        <v>37</v>
      </c>
      <c r="B43" s="65" t="s">
        <v>298</v>
      </c>
      <c r="C43" s="18" t="s">
        <v>42</v>
      </c>
      <c r="D43" s="18" t="s">
        <v>44</v>
      </c>
      <c r="E43" s="18" t="s">
        <v>38</v>
      </c>
      <c r="F43" s="20">
        <f>F45+F44</f>
        <v>476686</v>
      </c>
      <c r="G43" s="20">
        <f>G45+G44</f>
        <v>0</v>
      </c>
      <c r="H43" s="20">
        <f>H45+H44</f>
        <v>476686</v>
      </c>
    </row>
    <row r="44" spans="1:8" s="1" customFormat="1" ht="15.75" x14ac:dyDescent="0.25">
      <c r="A44" s="19" t="s">
        <v>50</v>
      </c>
      <c r="B44" s="65" t="s">
        <v>298</v>
      </c>
      <c r="C44" s="18" t="s">
        <v>42</v>
      </c>
      <c r="D44" s="18" t="s">
        <v>44</v>
      </c>
      <c r="E44" s="18" t="s">
        <v>51</v>
      </c>
      <c r="F44" s="20">
        <v>430614</v>
      </c>
      <c r="G44" s="20"/>
      <c r="H44" s="20">
        <f>SUM(F44:G44)</f>
        <v>430614</v>
      </c>
    </row>
    <row r="45" spans="1:8" s="1" customFormat="1" ht="15.75" x14ac:dyDescent="0.25">
      <c r="A45" s="19" t="s">
        <v>52</v>
      </c>
      <c r="B45" s="65" t="s">
        <v>298</v>
      </c>
      <c r="C45" s="18" t="s">
        <v>42</v>
      </c>
      <c r="D45" s="18" t="s">
        <v>44</v>
      </c>
      <c r="E45" s="18" t="s">
        <v>53</v>
      </c>
      <c r="F45" s="20">
        <v>46072</v>
      </c>
      <c r="G45" s="23"/>
      <c r="H45" s="20">
        <f>SUM(F45:G45)</f>
        <v>46072</v>
      </c>
    </row>
    <row r="46" spans="1:8" s="1" customFormat="1" ht="31.5" x14ac:dyDescent="0.25">
      <c r="A46" s="19" t="s">
        <v>54</v>
      </c>
      <c r="B46" s="65" t="s">
        <v>298</v>
      </c>
      <c r="C46" s="18" t="s">
        <v>42</v>
      </c>
      <c r="D46" s="18" t="s">
        <v>55</v>
      </c>
      <c r="E46" s="18"/>
      <c r="F46" s="20">
        <f t="shared" ref="F46:H47" si="5">F47</f>
        <v>6641839.4800000004</v>
      </c>
      <c r="G46" s="20">
        <f t="shared" si="5"/>
        <v>-57386.62</v>
      </c>
      <c r="H46" s="20">
        <f t="shared" si="5"/>
        <v>6584452.8600000003</v>
      </c>
    </row>
    <row r="47" spans="1:8" s="1" customFormat="1" ht="63" x14ac:dyDescent="0.25">
      <c r="A47" s="19" t="s">
        <v>56</v>
      </c>
      <c r="B47" s="65" t="s">
        <v>298</v>
      </c>
      <c r="C47" s="18" t="s">
        <v>42</v>
      </c>
      <c r="D47" s="18" t="s">
        <v>57</v>
      </c>
      <c r="E47" s="18"/>
      <c r="F47" s="20">
        <f t="shared" si="5"/>
        <v>6641839.4800000004</v>
      </c>
      <c r="G47" s="20">
        <f t="shared" si="5"/>
        <v>-57386.62</v>
      </c>
      <c r="H47" s="20">
        <f t="shared" si="5"/>
        <v>6584452.8600000003</v>
      </c>
    </row>
    <row r="48" spans="1:8" s="1" customFormat="1" ht="47.25" x14ac:dyDescent="0.25">
      <c r="A48" s="19" t="s">
        <v>58</v>
      </c>
      <c r="B48" s="65" t="s">
        <v>298</v>
      </c>
      <c r="C48" s="18" t="s">
        <v>42</v>
      </c>
      <c r="D48" s="18" t="s">
        <v>59</v>
      </c>
      <c r="E48" s="18"/>
      <c r="F48" s="20">
        <f>F49+F52</f>
        <v>6641839.4800000004</v>
      </c>
      <c r="G48" s="20">
        <f>G49+G52</f>
        <v>-57386.62</v>
      </c>
      <c r="H48" s="20">
        <f>H49+H52</f>
        <v>6584452.8600000003</v>
      </c>
    </row>
    <row r="49" spans="1:10" s="1" customFormat="1" ht="63" x14ac:dyDescent="0.25">
      <c r="A49" s="19" t="s">
        <v>17</v>
      </c>
      <c r="B49" s="65" t="s">
        <v>298</v>
      </c>
      <c r="C49" s="18" t="s">
        <v>42</v>
      </c>
      <c r="D49" s="18" t="s">
        <v>59</v>
      </c>
      <c r="E49" s="18" t="s">
        <v>18</v>
      </c>
      <c r="F49" s="20">
        <f>F51+F50</f>
        <v>6605730.8600000003</v>
      </c>
      <c r="G49" s="20">
        <f>G51+G50</f>
        <v>-21278</v>
      </c>
      <c r="H49" s="20">
        <f>H51+H50</f>
        <v>6584452.8600000003</v>
      </c>
    </row>
    <row r="50" spans="1:10" s="1" customFormat="1" ht="15.75" x14ac:dyDescent="0.25">
      <c r="A50" s="19" t="s">
        <v>45</v>
      </c>
      <c r="B50" s="65" t="s">
        <v>298</v>
      </c>
      <c r="C50" s="18" t="s">
        <v>42</v>
      </c>
      <c r="D50" s="18" t="s">
        <v>59</v>
      </c>
      <c r="E50" s="18" t="s">
        <v>60</v>
      </c>
      <c r="F50" s="20">
        <v>15300</v>
      </c>
      <c r="G50" s="20"/>
      <c r="H50" s="20">
        <f>SUM(F50:G50)</f>
        <v>15300</v>
      </c>
    </row>
    <row r="51" spans="1:10" s="1" customFormat="1" ht="31.5" x14ac:dyDescent="0.25">
      <c r="A51" s="19" t="s">
        <v>19</v>
      </c>
      <c r="B51" s="65" t="s">
        <v>298</v>
      </c>
      <c r="C51" s="18" t="s">
        <v>42</v>
      </c>
      <c r="D51" s="18" t="s">
        <v>59</v>
      </c>
      <c r="E51" s="18" t="s">
        <v>20</v>
      </c>
      <c r="F51" s="20">
        <v>6590430.8600000003</v>
      </c>
      <c r="G51" s="20">
        <v>-21278</v>
      </c>
      <c r="H51" s="20">
        <f>SUM(F51:G51)</f>
        <v>6569152.8600000003</v>
      </c>
    </row>
    <row r="52" spans="1:10" s="1" customFormat="1" ht="31.5" x14ac:dyDescent="0.25">
      <c r="A52" s="19" t="s">
        <v>21</v>
      </c>
      <c r="B52" s="65" t="s">
        <v>298</v>
      </c>
      <c r="C52" s="18" t="s">
        <v>42</v>
      </c>
      <c r="D52" s="18" t="s">
        <v>59</v>
      </c>
      <c r="E52" s="18" t="s">
        <v>22</v>
      </c>
      <c r="F52" s="20">
        <f>F53</f>
        <v>36108.620000000003</v>
      </c>
      <c r="G52" s="20">
        <f>G53</f>
        <v>-36108.620000000003</v>
      </c>
      <c r="H52" s="20">
        <f>H53</f>
        <v>0</v>
      </c>
    </row>
    <row r="53" spans="1:10" s="1" customFormat="1" ht="31.5" x14ac:dyDescent="0.25">
      <c r="A53" s="19" t="s">
        <v>23</v>
      </c>
      <c r="B53" s="65" t="s">
        <v>298</v>
      </c>
      <c r="C53" s="18" t="s">
        <v>42</v>
      </c>
      <c r="D53" s="18" t="s">
        <v>59</v>
      </c>
      <c r="E53" s="18" t="s">
        <v>24</v>
      </c>
      <c r="F53" s="27">
        <v>36108.620000000003</v>
      </c>
      <c r="G53" s="20">
        <v>-36108.620000000003</v>
      </c>
      <c r="H53" s="20">
        <f>SUM(F53:G53)</f>
        <v>0</v>
      </c>
    </row>
    <row r="54" spans="1:10" s="1" customFormat="1" ht="47.25" x14ac:dyDescent="0.25">
      <c r="A54" s="19" t="s">
        <v>61</v>
      </c>
      <c r="B54" s="65" t="s">
        <v>298</v>
      </c>
      <c r="C54" s="18" t="s">
        <v>42</v>
      </c>
      <c r="D54" s="18" t="s">
        <v>62</v>
      </c>
      <c r="E54" s="18" t="s">
        <v>63</v>
      </c>
      <c r="F54" s="20">
        <f>F55</f>
        <v>457002</v>
      </c>
      <c r="G54" s="20">
        <f>G55</f>
        <v>0</v>
      </c>
      <c r="H54" s="20">
        <f>H55</f>
        <v>457002</v>
      </c>
    </row>
    <row r="55" spans="1:10" s="1" customFormat="1" ht="31.5" x14ac:dyDescent="0.25">
      <c r="A55" s="19" t="s">
        <v>19</v>
      </c>
      <c r="B55" s="65" t="s">
        <v>298</v>
      </c>
      <c r="C55" s="18" t="s">
        <v>42</v>
      </c>
      <c r="D55" s="18" t="s">
        <v>62</v>
      </c>
      <c r="E55" s="18" t="s">
        <v>20</v>
      </c>
      <c r="F55" s="20">
        <v>457002</v>
      </c>
      <c r="G55" s="20"/>
      <c r="H55" s="20">
        <f>F55+G55</f>
        <v>457002</v>
      </c>
    </row>
    <row r="56" spans="1:10" s="1" customFormat="1" ht="47.25" x14ac:dyDescent="0.25">
      <c r="A56" s="19" t="s">
        <v>64</v>
      </c>
      <c r="B56" s="65" t="s">
        <v>298</v>
      </c>
      <c r="C56" s="18" t="s">
        <v>42</v>
      </c>
      <c r="D56" s="18" t="s">
        <v>65</v>
      </c>
      <c r="E56" s="18"/>
      <c r="F56" s="20">
        <f t="shared" ref="F56:H57" si="6">F57</f>
        <v>584386</v>
      </c>
      <c r="G56" s="20">
        <f t="shared" si="6"/>
        <v>0</v>
      </c>
      <c r="H56" s="20">
        <f t="shared" si="6"/>
        <v>584386</v>
      </c>
    </row>
    <row r="57" spans="1:10" s="1" customFormat="1" ht="15.75" x14ac:dyDescent="0.25">
      <c r="A57" s="19" t="s">
        <v>37</v>
      </c>
      <c r="B57" s="65" t="s">
        <v>298</v>
      </c>
      <c r="C57" s="18" t="s">
        <v>42</v>
      </c>
      <c r="D57" s="18" t="s">
        <v>65</v>
      </c>
      <c r="E57" s="18" t="s">
        <v>38</v>
      </c>
      <c r="F57" s="20">
        <f t="shared" si="6"/>
        <v>584386</v>
      </c>
      <c r="G57" s="20">
        <f t="shared" si="6"/>
        <v>0</v>
      </c>
      <c r="H57" s="20">
        <f t="shared" si="6"/>
        <v>584386</v>
      </c>
    </row>
    <row r="58" spans="1:10" s="1" customFormat="1" ht="15.75" x14ac:dyDescent="0.25">
      <c r="A58" s="19" t="s">
        <v>50</v>
      </c>
      <c r="B58" s="65" t="s">
        <v>298</v>
      </c>
      <c r="C58" s="18" t="s">
        <v>42</v>
      </c>
      <c r="D58" s="18" t="s">
        <v>65</v>
      </c>
      <c r="E58" s="18" t="s">
        <v>51</v>
      </c>
      <c r="F58" s="20">
        <v>584386</v>
      </c>
      <c r="G58" s="20"/>
      <c r="H58" s="20">
        <f>F58+G58</f>
        <v>584386</v>
      </c>
    </row>
    <row r="59" spans="1:10" s="1" customFormat="1" ht="15.75" x14ac:dyDescent="0.25">
      <c r="A59" s="16" t="s">
        <v>66</v>
      </c>
      <c r="B59" s="64" t="s">
        <v>298</v>
      </c>
      <c r="C59" s="17" t="s">
        <v>67</v>
      </c>
      <c r="D59" s="18"/>
      <c r="E59" s="17"/>
      <c r="F59" s="14">
        <f>F60</f>
        <v>1377660</v>
      </c>
      <c r="G59" s="14">
        <f t="shared" ref="G59:H62" si="7">G60</f>
        <v>0</v>
      </c>
      <c r="H59" s="14">
        <f t="shared" si="7"/>
        <v>1377660</v>
      </c>
    </row>
    <row r="60" spans="1:10" s="1" customFormat="1" ht="15.75" x14ac:dyDescent="0.25">
      <c r="A60" s="19" t="s">
        <v>68</v>
      </c>
      <c r="B60" s="65" t="s">
        <v>298</v>
      </c>
      <c r="C60" s="18" t="s">
        <v>69</v>
      </c>
      <c r="D60" s="18"/>
      <c r="E60" s="18"/>
      <c r="F60" s="20">
        <f>F61</f>
        <v>1377660</v>
      </c>
      <c r="G60" s="20">
        <f t="shared" si="7"/>
        <v>0</v>
      </c>
      <c r="H60" s="20">
        <f t="shared" si="7"/>
        <v>1377660</v>
      </c>
    </row>
    <row r="61" spans="1:10" s="1" customFormat="1" ht="31.5" x14ac:dyDescent="0.25">
      <c r="A61" s="24" t="s">
        <v>70</v>
      </c>
      <c r="B61" s="65" t="s">
        <v>298</v>
      </c>
      <c r="C61" s="25" t="s">
        <v>71</v>
      </c>
      <c r="D61" s="25" t="s">
        <v>72</v>
      </c>
      <c r="E61" s="18"/>
      <c r="F61" s="20">
        <f>F62</f>
        <v>1377660</v>
      </c>
      <c r="G61" s="20">
        <f t="shared" si="7"/>
        <v>0</v>
      </c>
      <c r="H61" s="20">
        <f t="shared" si="7"/>
        <v>1377660</v>
      </c>
    </row>
    <row r="62" spans="1:10" s="1" customFormat="1" ht="15.75" x14ac:dyDescent="0.25">
      <c r="A62" s="24" t="s">
        <v>73</v>
      </c>
      <c r="B62" s="65" t="s">
        <v>298</v>
      </c>
      <c r="C62" s="25" t="s">
        <v>71</v>
      </c>
      <c r="D62" s="25" t="s">
        <v>74</v>
      </c>
      <c r="E62" s="18"/>
      <c r="F62" s="20">
        <f>F63</f>
        <v>1377660</v>
      </c>
      <c r="G62" s="20">
        <f t="shared" si="7"/>
        <v>0</v>
      </c>
      <c r="H62" s="20">
        <f t="shared" si="7"/>
        <v>1377660</v>
      </c>
    </row>
    <row r="63" spans="1:10" s="1" customFormat="1" ht="31.5" x14ac:dyDescent="0.25">
      <c r="A63" s="26" t="s">
        <v>75</v>
      </c>
      <c r="B63" s="65" t="s">
        <v>298</v>
      </c>
      <c r="C63" s="25" t="s">
        <v>71</v>
      </c>
      <c r="D63" s="25" t="s">
        <v>76</v>
      </c>
      <c r="E63" s="18"/>
      <c r="F63" s="20">
        <f>F64+F66</f>
        <v>1377660</v>
      </c>
      <c r="G63" s="20">
        <f>G64+G66</f>
        <v>0</v>
      </c>
      <c r="H63" s="20">
        <f>H64+H66</f>
        <v>1377660</v>
      </c>
    </row>
    <row r="64" spans="1:10" s="1" customFormat="1" ht="63" x14ac:dyDescent="0.25">
      <c r="A64" s="19" t="s">
        <v>77</v>
      </c>
      <c r="B64" s="65" t="s">
        <v>298</v>
      </c>
      <c r="C64" s="18" t="s">
        <v>69</v>
      </c>
      <c r="D64" s="25" t="s">
        <v>76</v>
      </c>
      <c r="E64" s="18" t="s">
        <v>18</v>
      </c>
      <c r="F64" s="20">
        <f>F65</f>
        <v>1369891.58</v>
      </c>
      <c r="G64" s="20">
        <f>G65</f>
        <v>0</v>
      </c>
      <c r="H64" s="20">
        <f>H65</f>
        <v>1369891.58</v>
      </c>
      <c r="J64" s="68"/>
    </row>
    <row r="65" spans="1:8" s="1" customFormat="1" ht="15.75" x14ac:dyDescent="0.25">
      <c r="A65" s="19" t="s">
        <v>78</v>
      </c>
      <c r="B65" s="65" t="s">
        <v>298</v>
      </c>
      <c r="C65" s="18" t="s">
        <v>69</v>
      </c>
      <c r="D65" s="25" t="s">
        <v>76</v>
      </c>
      <c r="E65" s="18" t="s">
        <v>20</v>
      </c>
      <c r="F65" s="27">
        <v>1369891.58</v>
      </c>
      <c r="G65" s="23"/>
      <c r="H65" s="28">
        <f>SUM(F65:G65)</f>
        <v>1369891.58</v>
      </c>
    </row>
    <row r="66" spans="1:8" s="1" customFormat="1" ht="15.75" x14ac:dyDescent="0.25">
      <c r="A66" s="19" t="s">
        <v>79</v>
      </c>
      <c r="B66" s="65" t="s">
        <v>298</v>
      </c>
      <c r="C66" s="18" t="s">
        <v>69</v>
      </c>
      <c r="D66" s="25" t="s">
        <v>76</v>
      </c>
      <c r="E66" s="18" t="s">
        <v>22</v>
      </c>
      <c r="F66" s="20">
        <f>F67</f>
        <v>7768.42</v>
      </c>
      <c r="G66" s="20">
        <f>G67</f>
        <v>0</v>
      </c>
      <c r="H66" s="20">
        <f>H67</f>
        <v>7768.42</v>
      </c>
    </row>
    <row r="67" spans="1:8" s="1" customFormat="1" ht="31.5" x14ac:dyDescent="0.25">
      <c r="A67" s="19" t="s">
        <v>80</v>
      </c>
      <c r="B67" s="65" t="s">
        <v>298</v>
      </c>
      <c r="C67" s="18" t="s">
        <v>69</v>
      </c>
      <c r="D67" s="25" t="s">
        <v>76</v>
      </c>
      <c r="E67" s="18" t="s">
        <v>24</v>
      </c>
      <c r="F67" s="27">
        <v>7768.42</v>
      </c>
      <c r="G67" s="23"/>
      <c r="H67" s="28">
        <f>SUM(F67:G67)</f>
        <v>7768.42</v>
      </c>
    </row>
    <row r="68" spans="1:8" s="1" customFormat="1" ht="31.5" x14ac:dyDescent="0.25">
      <c r="A68" s="16" t="s">
        <v>81</v>
      </c>
      <c r="B68" s="65" t="s">
        <v>298</v>
      </c>
      <c r="C68" s="17" t="s">
        <v>82</v>
      </c>
      <c r="D68" s="18"/>
      <c r="E68" s="17"/>
      <c r="F68" s="14">
        <f>F69+F75</f>
        <v>903669</v>
      </c>
      <c r="G68" s="14">
        <f t="shared" ref="G68:H68" si="8">G69+G75</f>
        <v>-2000</v>
      </c>
      <c r="H68" s="14">
        <f t="shared" si="8"/>
        <v>901669</v>
      </c>
    </row>
    <row r="69" spans="1:8" s="1" customFormat="1" ht="15.75" x14ac:dyDescent="0.25">
      <c r="A69" s="29" t="s">
        <v>83</v>
      </c>
      <c r="B69" s="65" t="s">
        <v>298</v>
      </c>
      <c r="C69" s="30" t="s">
        <v>84</v>
      </c>
      <c r="D69" s="30"/>
      <c r="E69" s="30"/>
      <c r="F69" s="31">
        <f>F70</f>
        <v>38040</v>
      </c>
      <c r="G69" s="31">
        <f t="shared" ref="G69:H73" si="9">G70</f>
        <v>0</v>
      </c>
      <c r="H69" s="31">
        <f t="shared" si="9"/>
        <v>38040</v>
      </c>
    </row>
    <row r="70" spans="1:8" s="1" customFormat="1" ht="47.25" x14ac:dyDescent="0.25">
      <c r="A70" s="29" t="s">
        <v>85</v>
      </c>
      <c r="B70" s="65" t="s">
        <v>298</v>
      </c>
      <c r="C70" s="30" t="s">
        <v>84</v>
      </c>
      <c r="D70" s="30" t="s">
        <v>86</v>
      </c>
      <c r="E70" s="30"/>
      <c r="F70" s="31">
        <f>F71</f>
        <v>38040</v>
      </c>
      <c r="G70" s="31">
        <f t="shared" si="9"/>
        <v>0</v>
      </c>
      <c r="H70" s="31">
        <f t="shared" si="9"/>
        <v>38040</v>
      </c>
    </row>
    <row r="71" spans="1:8" s="1" customFormat="1" ht="15.75" x14ac:dyDescent="0.25">
      <c r="A71" s="29" t="s">
        <v>87</v>
      </c>
      <c r="B71" s="65" t="s">
        <v>298</v>
      </c>
      <c r="C71" s="30" t="s">
        <v>84</v>
      </c>
      <c r="D71" s="30" t="s">
        <v>88</v>
      </c>
      <c r="E71" s="30"/>
      <c r="F71" s="31">
        <f>F72</f>
        <v>38040</v>
      </c>
      <c r="G71" s="31">
        <f t="shared" si="9"/>
        <v>0</v>
      </c>
      <c r="H71" s="31">
        <f t="shared" si="9"/>
        <v>38040</v>
      </c>
    </row>
    <row r="72" spans="1:8" s="1" customFormat="1" ht="27" customHeight="1" x14ac:dyDescent="0.25">
      <c r="A72" s="29" t="s">
        <v>89</v>
      </c>
      <c r="B72" s="65" t="s">
        <v>298</v>
      </c>
      <c r="C72" s="30" t="s">
        <v>84</v>
      </c>
      <c r="D72" s="30" t="s">
        <v>90</v>
      </c>
      <c r="E72" s="30" t="s">
        <v>91</v>
      </c>
      <c r="F72" s="31">
        <f>F73</f>
        <v>38040</v>
      </c>
      <c r="G72" s="31">
        <f t="shared" si="9"/>
        <v>0</v>
      </c>
      <c r="H72" s="31">
        <f t="shared" si="9"/>
        <v>38040</v>
      </c>
    </row>
    <row r="73" spans="1:8" s="1" customFormat="1" ht="31.5" x14ac:dyDescent="0.25">
      <c r="A73" s="29" t="s">
        <v>21</v>
      </c>
      <c r="B73" s="65" t="s">
        <v>298</v>
      </c>
      <c r="C73" s="30" t="s">
        <v>84</v>
      </c>
      <c r="D73" s="30" t="s">
        <v>90</v>
      </c>
      <c r="E73" s="30" t="s">
        <v>22</v>
      </c>
      <c r="F73" s="31">
        <f>F74</f>
        <v>38040</v>
      </c>
      <c r="G73" s="31">
        <f t="shared" si="9"/>
        <v>0</v>
      </c>
      <c r="H73" s="31">
        <f t="shared" si="9"/>
        <v>38040</v>
      </c>
    </row>
    <row r="74" spans="1:8" s="1" customFormat="1" ht="31.5" x14ac:dyDescent="0.25">
      <c r="A74" s="29" t="s">
        <v>23</v>
      </c>
      <c r="B74" s="65" t="s">
        <v>298</v>
      </c>
      <c r="C74" s="30" t="s">
        <v>84</v>
      </c>
      <c r="D74" s="30" t="s">
        <v>90</v>
      </c>
      <c r="E74" s="30" t="s">
        <v>24</v>
      </c>
      <c r="F74" s="31">
        <v>38040</v>
      </c>
      <c r="G74" s="31"/>
      <c r="H74" s="31">
        <f>SUM(F74:G74)</f>
        <v>38040</v>
      </c>
    </row>
    <row r="75" spans="1:8" s="1" customFormat="1" ht="31.5" x14ac:dyDescent="0.25">
      <c r="A75" s="29" t="s">
        <v>92</v>
      </c>
      <c r="B75" s="65" t="s">
        <v>298</v>
      </c>
      <c r="C75" s="30" t="s">
        <v>93</v>
      </c>
      <c r="D75" s="33" t="s">
        <v>91</v>
      </c>
      <c r="E75" s="34" t="s">
        <v>91</v>
      </c>
      <c r="F75" s="35">
        <f t="shared" ref="F75:H82" si="10">F76</f>
        <v>865629</v>
      </c>
      <c r="G75" s="35">
        <f t="shared" si="10"/>
        <v>-2000</v>
      </c>
      <c r="H75" s="31">
        <f t="shared" si="10"/>
        <v>863629</v>
      </c>
    </row>
    <row r="76" spans="1:8" s="1" customFormat="1" ht="26.25" x14ac:dyDescent="0.25">
      <c r="A76" s="36" t="s">
        <v>94</v>
      </c>
      <c r="B76" s="65" t="s">
        <v>298</v>
      </c>
      <c r="C76" s="30" t="s">
        <v>93</v>
      </c>
      <c r="D76" s="33" t="s">
        <v>86</v>
      </c>
      <c r="E76" s="34" t="s">
        <v>91</v>
      </c>
      <c r="F76" s="35">
        <f t="shared" si="10"/>
        <v>865629</v>
      </c>
      <c r="G76" s="35">
        <f t="shared" si="10"/>
        <v>-2000</v>
      </c>
      <c r="H76" s="31">
        <f t="shared" si="10"/>
        <v>863629</v>
      </c>
    </row>
    <row r="77" spans="1:8" s="1" customFormat="1" ht="15.75" x14ac:dyDescent="0.25">
      <c r="A77" s="36" t="s">
        <v>95</v>
      </c>
      <c r="B77" s="65" t="s">
        <v>298</v>
      </c>
      <c r="C77" s="30" t="s">
        <v>93</v>
      </c>
      <c r="D77" s="30" t="s">
        <v>96</v>
      </c>
      <c r="E77" s="34"/>
      <c r="F77" s="35">
        <f t="shared" si="10"/>
        <v>865629</v>
      </c>
      <c r="G77" s="35">
        <f t="shared" si="10"/>
        <v>-2000</v>
      </c>
      <c r="H77" s="31">
        <f t="shared" si="10"/>
        <v>863629</v>
      </c>
    </row>
    <row r="78" spans="1:8" s="1" customFormat="1" ht="15.75" x14ac:dyDescent="0.25">
      <c r="A78" s="36" t="s">
        <v>97</v>
      </c>
      <c r="B78" s="65" t="s">
        <v>298</v>
      </c>
      <c r="C78" s="30" t="s">
        <v>93</v>
      </c>
      <c r="D78" s="30" t="s">
        <v>98</v>
      </c>
      <c r="E78" s="34"/>
      <c r="F78" s="35">
        <f>F79+F84</f>
        <v>865629</v>
      </c>
      <c r="G78" s="35">
        <f>G79+G84</f>
        <v>-2000</v>
      </c>
      <c r="H78" s="31">
        <f>H79+H84</f>
        <v>863629</v>
      </c>
    </row>
    <row r="79" spans="1:8" s="1" customFormat="1" ht="15.75" x14ac:dyDescent="0.25">
      <c r="A79" s="37" t="s">
        <v>99</v>
      </c>
      <c r="B79" s="65" t="s">
        <v>298</v>
      </c>
      <c r="C79" s="30" t="s">
        <v>93</v>
      </c>
      <c r="D79" s="30" t="s">
        <v>100</v>
      </c>
      <c r="E79" s="34" t="s">
        <v>91</v>
      </c>
      <c r="F79" s="35">
        <f>F82+F80</f>
        <v>515629</v>
      </c>
      <c r="G79" s="35">
        <f>G82+G80</f>
        <v>-2000</v>
      </c>
      <c r="H79" s="35">
        <f>H82+H80</f>
        <v>513629</v>
      </c>
    </row>
    <row r="80" spans="1:8" s="1" customFormat="1" ht="63" x14ac:dyDescent="0.25">
      <c r="A80" s="19" t="s">
        <v>77</v>
      </c>
      <c r="B80" s="65" t="s">
        <v>298</v>
      </c>
      <c r="C80" s="30" t="s">
        <v>93</v>
      </c>
      <c r="D80" s="30" t="s">
        <v>100</v>
      </c>
      <c r="E80" s="34">
        <v>100</v>
      </c>
      <c r="F80" s="35">
        <f>F81</f>
        <v>100000</v>
      </c>
      <c r="G80" s="35">
        <f>G81</f>
        <v>-2000</v>
      </c>
      <c r="H80" s="35">
        <f>H81</f>
        <v>98000</v>
      </c>
    </row>
    <row r="81" spans="1:8" s="1" customFormat="1" ht="15.75" x14ac:dyDescent="0.25">
      <c r="A81" s="19" t="s">
        <v>78</v>
      </c>
      <c r="B81" s="65" t="s">
        <v>298</v>
      </c>
      <c r="C81" s="30" t="s">
        <v>93</v>
      </c>
      <c r="D81" s="30" t="s">
        <v>100</v>
      </c>
      <c r="E81" s="34">
        <v>120</v>
      </c>
      <c r="F81" s="35">
        <v>100000</v>
      </c>
      <c r="G81" s="35">
        <v>-2000</v>
      </c>
      <c r="H81" s="35">
        <f>F81+G81</f>
        <v>98000</v>
      </c>
    </row>
    <row r="82" spans="1:8" s="1" customFormat="1" ht="31.5" x14ac:dyDescent="0.25">
      <c r="A82" s="29" t="s">
        <v>21</v>
      </c>
      <c r="B82" s="65" t="s">
        <v>298</v>
      </c>
      <c r="C82" s="30" t="s">
        <v>93</v>
      </c>
      <c r="D82" s="30" t="s">
        <v>100</v>
      </c>
      <c r="E82" s="34" t="s">
        <v>22</v>
      </c>
      <c r="F82" s="35">
        <f t="shared" si="10"/>
        <v>415629</v>
      </c>
      <c r="G82" s="35">
        <f t="shared" si="10"/>
        <v>0</v>
      </c>
      <c r="H82" s="31">
        <f t="shared" si="10"/>
        <v>415629</v>
      </c>
    </row>
    <row r="83" spans="1:8" s="1" customFormat="1" ht="31.5" x14ac:dyDescent="0.25">
      <c r="A83" s="29" t="s">
        <v>23</v>
      </c>
      <c r="B83" s="65" t="s">
        <v>298</v>
      </c>
      <c r="C83" s="30" t="s">
        <v>93</v>
      </c>
      <c r="D83" s="30" t="s">
        <v>100</v>
      </c>
      <c r="E83" s="34" t="s">
        <v>24</v>
      </c>
      <c r="F83" s="35">
        <v>415629</v>
      </c>
      <c r="G83" s="23"/>
      <c r="H83" s="31">
        <f>SUM(F83:G83)</f>
        <v>415629</v>
      </c>
    </row>
    <row r="84" spans="1:8" s="1" customFormat="1" ht="31.5" x14ac:dyDescent="0.25">
      <c r="A84" s="29" t="s">
        <v>101</v>
      </c>
      <c r="B84" s="65" t="s">
        <v>298</v>
      </c>
      <c r="C84" s="30" t="s">
        <v>93</v>
      </c>
      <c r="D84" s="30" t="s">
        <v>102</v>
      </c>
      <c r="E84" s="30"/>
      <c r="F84" s="32">
        <f t="shared" ref="F84:H85" si="11">F85</f>
        <v>350000</v>
      </c>
      <c r="G84" s="32">
        <f t="shared" si="11"/>
        <v>0</v>
      </c>
      <c r="H84" s="31">
        <f t="shared" si="11"/>
        <v>350000</v>
      </c>
    </row>
    <row r="85" spans="1:8" s="1" customFormat="1" ht="31.5" x14ac:dyDescent="0.25">
      <c r="A85" s="29" t="s">
        <v>21</v>
      </c>
      <c r="B85" s="65" t="s">
        <v>298</v>
      </c>
      <c r="C85" s="30" t="s">
        <v>93</v>
      </c>
      <c r="D85" s="30" t="s">
        <v>103</v>
      </c>
      <c r="E85" s="30" t="s">
        <v>22</v>
      </c>
      <c r="F85" s="32">
        <f t="shared" si="11"/>
        <v>350000</v>
      </c>
      <c r="G85" s="32">
        <f t="shared" si="11"/>
        <v>0</v>
      </c>
      <c r="H85" s="31">
        <f t="shared" si="11"/>
        <v>350000</v>
      </c>
    </row>
    <row r="86" spans="1:8" s="1" customFormat="1" ht="31.5" x14ac:dyDescent="0.25">
      <c r="A86" s="29" t="s">
        <v>104</v>
      </c>
      <c r="B86" s="65" t="s">
        <v>298</v>
      </c>
      <c r="C86" s="30" t="s">
        <v>93</v>
      </c>
      <c r="D86" s="30" t="s">
        <v>103</v>
      </c>
      <c r="E86" s="30" t="s">
        <v>24</v>
      </c>
      <c r="F86" s="32">
        <v>350000</v>
      </c>
      <c r="G86" s="23"/>
      <c r="H86" s="31">
        <f>SUM(F86:G86)</f>
        <v>350000</v>
      </c>
    </row>
    <row r="87" spans="1:8" s="1" customFormat="1" ht="15.75" x14ac:dyDescent="0.25">
      <c r="A87" s="16" t="s">
        <v>105</v>
      </c>
      <c r="B87" s="64" t="s">
        <v>298</v>
      </c>
      <c r="C87" s="17" t="s">
        <v>106</v>
      </c>
      <c r="D87" s="22"/>
      <c r="E87" s="17"/>
      <c r="F87" s="14">
        <f>F109+F88</f>
        <v>5751428.8599999994</v>
      </c>
      <c r="G87" s="14">
        <f>G109+G88</f>
        <v>-4440042.42</v>
      </c>
      <c r="H87" s="14">
        <f>H109+H88</f>
        <v>1311386.44</v>
      </c>
    </row>
    <row r="88" spans="1:8" s="1" customFormat="1" ht="15.75" x14ac:dyDescent="0.25">
      <c r="A88" s="19" t="s">
        <v>107</v>
      </c>
      <c r="B88" s="65" t="s">
        <v>298</v>
      </c>
      <c r="C88" s="18" t="s">
        <v>108</v>
      </c>
      <c r="D88" s="22"/>
      <c r="E88" s="18"/>
      <c r="F88" s="20">
        <f t="shared" ref="F88:H89" si="12">F89</f>
        <v>5320381.51</v>
      </c>
      <c r="G88" s="20">
        <f t="shared" si="12"/>
        <v>-4408542.42</v>
      </c>
      <c r="H88" s="20">
        <f t="shared" si="12"/>
        <v>911839.09000000008</v>
      </c>
    </row>
    <row r="89" spans="1:8" s="1" customFormat="1" ht="31.5" x14ac:dyDescent="0.25">
      <c r="A89" s="19" t="s">
        <v>109</v>
      </c>
      <c r="B89" s="65" t="s">
        <v>298</v>
      </c>
      <c r="C89" s="18" t="s">
        <v>108</v>
      </c>
      <c r="D89" s="18" t="s">
        <v>110</v>
      </c>
      <c r="E89" s="18"/>
      <c r="F89" s="20">
        <f t="shared" si="12"/>
        <v>5320381.51</v>
      </c>
      <c r="G89" s="20">
        <f t="shared" si="12"/>
        <v>-4408542.42</v>
      </c>
      <c r="H89" s="20">
        <f t="shared" si="12"/>
        <v>911839.09000000008</v>
      </c>
    </row>
    <row r="90" spans="1:8" s="1" customFormat="1" ht="31.5" x14ac:dyDescent="0.25">
      <c r="A90" s="19" t="s">
        <v>111</v>
      </c>
      <c r="B90" s="65" t="s">
        <v>298</v>
      </c>
      <c r="C90" s="18" t="s">
        <v>108</v>
      </c>
      <c r="D90" s="18" t="s">
        <v>112</v>
      </c>
      <c r="E90" s="18"/>
      <c r="F90" s="20">
        <f>F91+F99+F104</f>
        <v>5320381.51</v>
      </c>
      <c r="G90" s="20">
        <f>G91+G99+G104</f>
        <v>-4408542.42</v>
      </c>
      <c r="H90" s="20">
        <f>H91+H99+H104</f>
        <v>911839.09000000008</v>
      </c>
    </row>
    <row r="91" spans="1:8" s="1" customFormat="1" ht="47.25" x14ac:dyDescent="0.25">
      <c r="A91" s="19" t="s">
        <v>113</v>
      </c>
      <c r="B91" s="65" t="s">
        <v>298</v>
      </c>
      <c r="C91" s="18" t="s">
        <v>108</v>
      </c>
      <c r="D91" s="18" t="s">
        <v>114</v>
      </c>
      <c r="E91" s="18"/>
      <c r="F91" s="20">
        <f>F92</f>
        <v>740817.18</v>
      </c>
      <c r="G91" s="20">
        <f>G92</f>
        <v>0</v>
      </c>
      <c r="H91" s="20">
        <f>H92</f>
        <v>740817.18</v>
      </c>
    </row>
    <row r="92" spans="1:8" s="1" customFormat="1" ht="31.5" x14ac:dyDescent="0.25">
      <c r="A92" s="19" t="s">
        <v>115</v>
      </c>
      <c r="B92" s="65" t="s">
        <v>298</v>
      </c>
      <c r="C92" s="18" t="s">
        <v>108</v>
      </c>
      <c r="D92" s="18" t="s">
        <v>116</v>
      </c>
      <c r="E92" s="18"/>
      <c r="F92" s="20">
        <f>F93+F96</f>
        <v>740817.18</v>
      </c>
      <c r="G92" s="20">
        <f>G93+G96</f>
        <v>0</v>
      </c>
      <c r="H92" s="20">
        <f>H93+H96</f>
        <v>740817.18</v>
      </c>
    </row>
    <row r="93" spans="1:8" s="1" customFormat="1" ht="29.25" customHeight="1" x14ac:dyDescent="0.25">
      <c r="A93" s="19" t="s">
        <v>117</v>
      </c>
      <c r="B93" s="65" t="s">
        <v>298</v>
      </c>
      <c r="C93" s="18" t="s">
        <v>108</v>
      </c>
      <c r="D93" s="18" t="s">
        <v>118</v>
      </c>
      <c r="E93" s="18"/>
      <c r="F93" s="20">
        <f t="shared" ref="F93:H94" si="13">F94</f>
        <v>394519.78</v>
      </c>
      <c r="G93" s="20">
        <f t="shared" si="13"/>
        <v>0</v>
      </c>
      <c r="H93" s="20">
        <f t="shared" si="13"/>
        <v>394519.78</v>
      </c>
    </row>
    <row r="94" spans="1:8" s="1" customFormat="1" ht="31.5" x14ac:dyDescent="0.25">
      <c r="A94" s="38" t="s">
        <v>21</v>
      </c>
      <c r="B94" s="65" t="s">
        <v>298</v>
      </c>
      <c r="C94" s="18" t="s">
        <v>108</v>
      </c>
      <c r="D94" s="18" t="s">
        <v>118</v>
      </c>
      <c r="E94" s="18" t="s">
        <v>22</v>
      </c>
      <c r="F94" s="20">
        <f t="shared" si="13"/>
        <v>394519.78</v>
      </c>
      <c r="G94" s="20">
        <f t="shared" si="13"/>
        <v>0</v>
      </c>
      <c r="H94" s="20">
        <f t="shared" si="13"/>
        <v>394519.78</v>
      </c>
    </row>
    <row r="95" spans="1:8" s="1" customFormat="1" ht="31.5" x14ac:dyDescent="0.25">
      <c r="A95" s="38" t="s">
        <v>23</v>
      </c>
      <c r="B95" s="65" t="s">
        <v>298</v>
      </c>
      <c r="C95" s="18" t="s">
        <v>108</v>
      </c>
      <c r="D95" s="18" t="s">
        <v>118</v>
      </c>
      <c r="E95" s="18" t="s">
        <v>24</v>
      </c>
      <c r="F95" s="27">
        <v>394519.78</v>
      </c>
      <c r="G95" s="20"/>
      <c r="H95" s="20">
        <f>F95+G95</f>
        <v>394519.78</v>
      </c>
    </row>
    <row r="96" spans="1:8" s="1" customFormat="1" ht="31.5" x14ac:dyDescent="0.25">
      <c r="A96" s="29" t="s">
        <v>119</v>
      </c>
      <c r="B96" s="65" t="s">
        <v>298</v>
      </c>
      <c r="C96" s="30" t="s">
        <v>108</v>
      </c>
      <c r="D96" s="30" t="s">
        <v>120</v>
      </c>
      <c r="E96" s="30"/>
      <c r="F96" s="27">
        <f t="shared" ref="F96:H97" si="14">F97</f>
        <v>346297.4</v>
      </c>
      <c r="G96" s="27">
        <f t="shared" si="14"/>
        <v>0</v>
      </c>
      <c r="H96" s="27">
        <f t="shared" si="14"/>
        <v>346297.4</v>
      </c>
    </row>
    <row r="97" spans="1:8" s="1" customFormat="1" ht="31.5" x14ac:dyDescent="0.25">
      <c r="A97" s="39" t="s">
        <v>21</v>
      </c>
      <c r="B97" s="65" t="s">
        <v>298</v>
      </c>
      <c r="C97" s="30" t="s">
        <v>108</v>
      </c>
      <c r="D97" s="30" t="s">
        <v>120</v>
      </c>
      <c r="E97" s="30" t="s">
        <v>22</v>
      </c>
      <c r="F97" s="27">
        <f t="shared" si="14"/>
        <v>346297.4</v>
      </c>
      <c r="G97" s="27">
        <f t="shared" si="14"/>
        <v>0</v>
      </c>
      <c r="H97" s="27">
        <f t="shared" si="14"/>
        <v>346297.4</v>
      </c>
    </row>
    <row r="98" spans="1:8" s="1" customFormat="1" ht="31.5" x14ac:dyDescent="0.25">
      <c r="A98" s="39" t="s">
        <v>23</v>
      </c>
      <c r="B98" s="65" t="s">
        <v>298</v>
      </c>
      <c r="C98" s="30" t="s">
        <v>108</v>
      </c>
      <c r="D98" s="30" t="s">
        <v>120</v>
      </c>
      <c r="E98" s="30" t="s">
        <v>24</v>
      </c>
      <c r="F98" s="27">
        <v>346297.4</v>
      </c>
      <c r="G98" s="20"/>
      <c r="H98" s="20">
        <f>F98+G98</f>
        <v>346297.4</v>
      </c>
    </row>
    <row r="99" spans="1:8" s="1" customFormat="1" ht="47.25" x14ac:dyDescent="0.25">
      <c r="A99" s="19" t="s">
        <v>121</v>
      </c>
      <c r="B99" s="65" t="s">
        <v>298</v>
      </c>
      <c r="C99" s="18" t="s">
        <v>108</v>
      </c>
      <c r="D99" s="18" t="s">
        <v>114</v>
      </c>
      <c r="E99" s="18"/>
      <c r="F99" s="20">
        <f>F100</f>
        <v>4408542.42</v>
      </c>
      <c r="G99" s="20">
        <f t="shared" ref="G99:H102" si="15">G100</f>
        <v>-4408542.42</v>
      </c>
      <c r="H99" s="20">
        <f t="shared" si="15"/>
        <v>0</v>
      </c>
    </row>
    <row r="100" spans="1:8" s="1" customFormat="1" ht="31.5" x14ac:dyDescent="0.25">
      <c r="A100" s="19" t="s">
        <v>122</v>
      </c>
      <c r="B100" s="65" t="s">
        <v>298</v>
      </c>
      <c r="C100" s="18" t="s">
        <v>108</v>
      </c>
      <c r="D100" s="18" t="s">
        <v>116</v>
      </c>
      <c r="E100" s="18"/>
      <c r="F100" s="20">
        <f>F101</f>
        <v>4408542.42</v>
      </c>
      <c r="G100" s="20">
        <f t="shared" si="15"/>
        <v>-4408542.42</v>
      </c>
      <c r="H100" s="20">
        <f t="shared" si="15"/>
        <v>0</v>
      </c>
    </row>
    <row r="101" spans="1:8" s="1" customFormat="1" ht="31.5" x14ac:dyDescent="0.25">
      <c r="A101" s="26" t="s">
        <v>123</v>
      </c>
      <c r="B101" s="65" t="s">
        <v>298</v>
      </c>
      <c r="C101" s="18" t="s">
        <v>108</v>
      </c>
      <c r="D101" s="18" t="s">
        <v>124</v>
      </c>
      <c r="E101" s="18"/>
      <c r="F101" s="20">
        <f>F102</f>
        <v>4408542.42</v>
      </c>
      <c r="G101" s="20">
        <f t="shared" si="15"/>
        <v>-4408542.42</v>
      </c>
      <c r="H101" s="20">
        <f t="shared" si="15"/>
        <v>0</v>
      </c>
    </row>
    <row r="102" spans="1:8" s="1" customFormat="1" ht="31.5" x14ac:dyDescent="0.25">
      <c r="A102" s="24" t="s">
        <v>21</v>
      </c>
      <c r="B102" s="65" t="s">
        <v>298</v>
      </c>
      <c r="C102" s="18" t="s">
        <v>108</v>
      </c>
      <c r="D102" s="18" t="s">
        <v>124</v>
      </c>
      <c r="E102" s="18" t="s">
        <v>22</v>
      </c>
      <c r="F102" s="20">
        <f>F103</f>
        <v>4408542.42</v>
      </c>
      <c r="G102" s="20">
        <f t="shared" si="15"/>
        <v>-4408542.42</v>
      </c>
      <c r="H102" s="20">
        <f t="shared" si="15"/>
        <v>0</v>
      </c>
    </row>
    <row r="103" spans="1:8" s="1" customFormat="1" ht="31.5" x14ac:dyDescent="0.25">
      <c r="A103" s="41" t="s">
        <v>23</v>
      </c>
      <c r="B103" s="65" t="s">
        <v>298</v>
      </c>
      <c r="C103" s="18" t="s">
        <v>108</v>
      </c>
      <c r="D103" s="18" t="s">
        <v>124</v>
      </c>
      <c r="E103" s="18" t="s">
        <v>24</v>
      </c>
      <c r="F103" s="20">
        <v>4408542.42</v>
      </c>
      <c r="G103" s="27">
        <v>-4408542.42</v>
      </c>
      <c r="H103" s="20">
        <f>SUM(F103:G103)</f>
        <v>0</v>
      </c>
    </row>
    <row r="104" spans="1:8" s="1" customFormat="1" ht="31.5" x14ac:dyDescent="0.25">
      <c r="A104" s="19" t="s">
        <v>125</v>
      </c>
      <c r="B104" s="65" t="s">
        <v>298</v>
      </c>
      <c r="C104" s="18" t="s">
        <v>108</v>
      </c>
      <c r="D104" s="18" t="s">
        <v>126</v>
      </c>
      <c r="E104" s="18"/>
      <c r="F104" s="20">
        <f>F105</f>
        <v>171021.91</v>
      </c>
      <c r="G104" s="20">
        <f t="shared" ref="G104:H107" si="16">G105</f>
        <v>0</v>
      </c>
      <c r="H104" s="20">
        <f t="shared" si="16"/>
        <v>171021.91</v>
      </c>
    </row>
    <row r="105" spans="1:8" s="1" customFormat="1" ht="31.5" x14ac:dyDescent="0.25">
      <c r="A105" s="19" t="s">
        <v>127</v>
      </c>
      <c r="B105" s="65" t="s">
        <v>298</v>
      </c>
      <c r="C105" s="18" t="s">
        <v>108</v>
      </c>
      <c r="D105" s="18" t="s">
        <v>128</v>
      </c>
      <c r="E105" s="18"/>
      <c r="F105" s="20">
        <f>F106</f>
        <v>171021.91</v>
      </c>
      <c r="G105" s="20">
        <f t="shared" si="16"/>
        <v>0</v>
      </c>
      <c r="H105" s="20">
        <f t="shared" si="16"/>
        <v>171021.91</v>
      </c>
    </row>
    <row r="106" spans="1:8" s="1" customFormat="1" ht="47.25" x14ac:dyDescent="0.25">
      <c r="A106" s="19" t="s">
        <v>129</v>
      </c>
      <c r="B106" s="65" t="s">
        <v>298</v>
      </c>
      <c r="C106" s="18" t="s">
        <v>108</v>
      </c>
      <c r="D106" s="18" t="s">
        <v>130</v>
      </c>
      <c r="E106" s="18"/>
      <c r="F106" s="20">
        <f>F107</f>
        <v>171021.91</v>
      </c>
      <c r="G106" s="20">
        <f t="shared" si="16"/>
        <v>0</v>
      </c>
      <c r="H106" s="20">
        <f t="shared" si="16"/>
        <v>171021.91</v>
      </c>
    </row>
    <row r="107" spans="1:8" s="1" customFormat="1" ht="31.5" x14ac:dyDescent="0.25">
      <c r="A107" s="24" t="s">
        <v>21</v>
      </c>
      <c r="B107" s="65" t="s">
        <v>298</v>
      </c>
      <c r="C107" s="18" t="s">
        <v>108</v>
      </c>
      <c r="D107" s="18" t="s">
        <v>130</v>
      </c>
      <c r="E107" s="18" t="s">
        <v>22</v>
      </c>
      <c r="F107" s="20">
        <f>F108</f>
        <v>171021.91</v>
      </c>
      <c r="G107" s="20">
        <f t="shared" si="16"/>
        <v>0</v>
      </c>
      <c r="H107" s="20">
        <f t="shared" si="16"/>
        <v>171021.91</v>
      </c>
    </row>
    <row r="108" spans="1:8" s="1" customFormat="1" ht="31.5" x14ac:dyDescent="0.25">
      <c r="A108" s="24" t="s">
        <v>23</v>
      </c>
      <c r="B108" s="65" t="s">
        <v>298</v>
      </c>
      <c r="C108" s="18" t="s">
        <v>108</v>
      </c>
      <c r="D108" s="18" t="s">
        <v>130</v>
      </c>
      <c r="E108" s="18" t="s">
        <v>24</v>
      </c>
      <c r="F108" s="20">
        <v>171021.91</v>
      </c>
      <c r="G108" s="20"/>
      <c r="H108" s="20">
        <f>SUM(F108:G108)</f>
        <v>171021.91</v>
      </c>
    </row>
    <row r="109" spans="1:8" s="1" customFormat="1" ht="15.75" x14ac:dyDescent="0.25">
      <c r="A109" s="19" t="s">
        <v>131</v>
      </c>
      <c r="B109" s="65" t="s">
        <v>298</v>
      </c>
      <c r="C109" s="18" t="s">
        <v>132</v>
      </c>
      <c r="D109" s="18"/>
      <c r="E109" s="18"/>
      <c r="F109" s="20">
        <f>F110+F119</f>
        <v>431047.35</v>
      </c>
      <c r="G109" s="20">
        <f>G110+G119</f>
        <v>-31500</v>
      </c>
      <c r="H109" s="20">
        <f>H110+H119</f>
        <v>399547.35</v>
      </c>
    </row>
    <row r="110" spans="1:8" s="1" customFormat="1" ht="31.5" x14ac:dyDescent="0.25">
      <c r="A110" s="19" t="s">
        <v>133</v>
      </c>
      <c r="B110" s="65" t="s">
        <v>298</v>
      </c>
      <c r="C110" s="18" t="s">
        <v>132</v>
      </c>
      <c r="D110" s="18" t="s">
        <v>134</v>
      </c>
      <c r="E110" s="18"/>
      <c r="F110" s="20">
        <f>F111</f>
        <v>87000</v>
      </c>
      <c r="G110" s="20">
        <f t="shared" ref="G110:H117" si="17">G111</f>
        <v>-31500</v>
      </c>
      <c r="H110" s="20">
        <f t="shared" si="17"/>
        <v>55500</v>
      </c>
    </row>
    <row r="111" spans="1:8" s="1" customFormat="1" ht="31.5" x14ac:dyDescent="0.25">
      <c r="A111" s="19" t="s">
        <v>135</v>
      </c>
      <c r="B111" s="65" t="s">
        <v>298</v>
      </c>
      <c r="C111" s="18" t="s">
        <v>132</v>
      </c>
      <c r="D111" s="18" t="s">
        <v>136</v>
      </c>
      <c r="E111" s="18"/>
      <c r="F111" s="20">
        <f>F112</f>
        <v>87000</v>
      </c>
      <c r="G111" s="20">
        <f t="shared" si="17"/>
        <v>-31500</v>
      </c>
      <c r="H111" s="20">
        <f t="shared" si="17"/>
        <v>55500</v>
      </c>
    </row>
    <row r="112" spans="1:8" s="1" customFormat="1" ht="47.25" x14ac:dyDescent="0.25">
      <c r="A112" s="19" t="s">
        <v>137</v>
      </c>
      <c r="B112" s="65" t="s">
        <v>298</v>
      </c>
      <c r="C112" s="18" t="s">
        <v>132</v>
      </c>
      <c r="D112" s="18" t="s">
        <v>138</v>
      </c>
      <c r="E112" s="18"/>
      <c r="F112" s="20">
        <f>F116+F113</f>
        <v>87000</v>
      </c>
      <c r="G112" s="20">
        <f>G116+G113</f>
        <v>-31500</v>
      </c>
      <c r="H112" s="20">
        <f>H116+H113</f>
        <v>55500</v>
      </c>
    </row>
    <row r="113" spans="1:8" s="1" customFormat="1" ht="31.5" x14ac:dyDescent="0.25">
      <c r="A113" s="19" t="s">
        <v>139</v>
      </c>
      <c r="B113" s="65" t="s">
        <v>298</v>
      </c>
      <c r="C113" s="18" t="s">
        <v>132</v>
      </c>
      <c r="D113" s="18" t="s">
        <v>140</v>
      </c>
      <c r="E113" s="18"/>
      <c r="F113" s="20">
        <f t="shared" ref="F113:H114" si="18">F114</f>
        <v>60000</v>
      </c>
      <c r="G113" s="20">
        <f t="shared" si="18"/>
        <v>-31500</v>
      </c>
      <c r="H113" s="20">
        <f t="shared" si="18"/>
        <v>28500</v>
      </c>
    </row>
    <row r="114" spans="1:8" s="1" customFormat="1" ht="31.5" x14ac:dyDescent="0.25">
      <c r="A114" s="24" t="s">
        <v>21</v>
      </c>
      <c r="B114" s="65" t="s">
        <v>298</v>
      </c>
      <c r="C114" s="18" t="s">
        <v>132</v>
      </c>
      <c r="D114" s="18" t="s">
        <v>140</v>
      </c>
      <c r="E114" s="18" t="s">
        <v>22</v>
      </c>
      <c r="F114" s="20">
        <f t="shared" si="18"/>
        <v>60000</v>
      </c>
      <c r="G114" s="20">
        <f t="shared" si="18"/>
        <v>-31500</v>
      </c>
      <c r="H114" s="20">
        <f t="shared" si="18"/>
        <v>28500</v>
      </c>
    </row>
    <row r="115" spans="1:8" s="1" customFormat="1" ht="31.5" x14ac:dyDescent="0.25">
      <c r="A115" s="24" t="s">
        <v>23</v>
      </c>
      <c r="B115" s="65" t="s">
        <v>298</v>
      </c>
      <c r="C115" s="18" t="s">
        <v>132</v>
      </c>
      <c r="D115" s="18" t="s">
        <v>140</v>
      </c>
      <c r="E115" s="18" t="s">
        <v>24</v>
      </c>
      <c r="F115" s="27">
        <v>60000</v>
      </c>
      <c r="G115" s="20">
        <v>-31500</v>
      </c>
      <c r="H115" s="20">
        <f>F115+G115</f>
        <v>28500</v>
      </c>
    </row>
    <row r="116" spans="1:8" s="1" customFormat="1" ht="15.75" x14ac:dyDescent="0.25">
      <c r="A116" s="26" t="s">
        <v>141</v>
      </c>
      <c r="B116" s="65" t="s">
        <v>298</v>
      </c>
      <c r="C116" s="18" t="s">
        <v>132</v>
      </c>
      <c r="D116" s="18" t="s">
        <v>142</v>
      </c>
      <c r="E116" s="18"/>
      <c r="F116" s="20">
        <f>F117</f>
        <v>27000</v>
      </c>
      <c r="G116" s="20">
        <f t="shared" si="17"/>
        <v>0</v>
      </c>
      <c r="H116" s="20">
        <f t="shared" si="17"/>
        <v>27000</v>
      </c>
    </row>
    <row r="117" spans="1:8" s="1" customFormat="1" ht="31.5" x14ac:dyDescent="0.25">
      <c r="A117" s="24" t="s">
        <v>21</v>
      </c>
      <c r="B117" s="65" t="s">
        <v>298</v>
      </c>
      <c r="C117" s="18" t="s">
        <v>132</v>
      </c>
      <c r="D117" s="18" t="s">
        <v>142</v>
      </c>
      <c r="E117" s="18" t="s">
        <v>22</v>
      </c>
      <c r="F117" s="20">
        <f>F118</f>
        <v>27000</v>
      </c>
      <c r="G117" s="20">
        <f t="shared" si="17"/>
        <v>0</v>
      </c>
      <c r="H117" s="20">
        <f t="shared" si="17"/>
        <v>27000</v>
      </c>
    </row>
    <row r="118" spans="1:8" s="1" customFormat="1" ht="31.5" x14ac:dyDescent="0.25">
      <c r="A118" s="24" t="s">
        <v>23</v>
      </c>
      <c r="B118" s="65" t="s">
        <v>298</v>
      </c>
      <c r="C118" s="18" t="s">
        <v>132</v>
      </c>
      <c r="D118" s="18" t="s">
        <v>142</v>
      </c>
      <c r="E118" s="18" t="s">
        <v>24</v>
      </c>
      <c r="F118" s="20">
        <v>27000</v>
      </c>
      <c r="G118" s="20"/>
      <c r="H118" s="20">
        <f>SUM(F118:G118)</f>
        <v>27000</v>
      </c>
    </row>
    <row r="119" spans="1:8" s="1" customFormat="1" ht="47.25" x14ac:dyDescent="0.25">
      <c r="A119" s="19" t="s">
        <v>64</v>
      </c>
      <c r="B119" s="65" t="s">
        <v>298</v>
      </c>
      <c r="C119" s="18" t="s">
        <v>132</v>
      </c>
      <c r="D119" s="18" t="s">
        <v>65</v>
      </c>
      <c r="E119" s="18"/>
      <c r="F119" s="20">
        <f t="shared" ref="F119:H120" si="19">F120</f>
        <v>344047.35</v>
      </c>
      <c r="G119" s="20">
        <f t="shared" si="19"/>
        <v>0</v>
      </c>
      <c r="H119" s="20">
        <f t="shared" si="19"/>
        <v>344047.35</v>
      </c>
    </row>
    <row r="120" spans="1:8" s="1" customFormat="1" ht="31.5" x14ac:dyDescent="0.25">
      <c r="A120" s="24" t="s">
        <v>21</v>
      </c>
      <c r="B120" s="65" t="s">
        <v>298</v>
      </c>
      <c r="C120" s="18" t="s">
        <v>132</v>
      </c>
      <c r="D120" s="18" t="s">
        <v>65</v>
      </c>
      <c r="E120" s="18" t="s">
        <v>22</v>
      </c>
      <c r="F120" s="20">
        <f t="shared" si="19"/>
        <v>344047.35</v>
      </c>
      <c r="G120" s="20">
        <f t="shared" si="19"/>
        <v>0</v>
      </c>
      <c r="H120" s="20">
        <f t="shared" si="19"/>
        <v>344047.35</v>
      </c>
    </row>
    <row r="121" spans="1:8" s="1" customFormat="1" ht="31.5" x14ac:dyDescent="0.25">
      <c r="A121" s="24" t="s">
        <v>23</v>
      </c>
      <c r="B121" s="65" t="s">
        <v>298</v>
      </c>
      <c r="C121" s="18" t="s">
        <v>132</v>
      </c>
      <c r="D121" s="18" t="s">
        <v>65</v>
      </c>
      <c r="E121" s="18" t="s">
        <v>24</v>
      </c>
      <c r="F121" s="20">
        <v>344047.35</v>
      </c>
      <c r="G121" s="20"/>
      <c r="H121" s="20">
        <f>F121+G121</f>
        <v>344047.35</v>
      </c>
    </row>
    <row r="122" spans="1:8" s="1" customFormat="1" ht="15.75" x14ac:dyDescent="0.25">
      <c r="A122" s="16" t="s">
        <v>143</v>
      </c>
      <c r="B122" s="64" t="s">
        <v>298</v>
      </c>
      <c r="C122" s="17" t="s">
        <v>144</v>
      </c>
      <c r="D122" s="18"/>
      <c r="E122" s="17"/>
      <c r="F122" s="40">
        <f>F123+F130+F144</f>
        <v>48611032.270000003</v>
      </c>
      <c r="G122" s="14">
        <f>G123+G130+G144</f>
        <v>-352168.13</v>
      </c>
      <c r="H122" s="14">
        <f>H123+H130+H144</f>
        <v>48258864.140000001</v>
      </c>
    </row>
    <row r="123" spans="1:8" s="1" customFormat="1" ht="15.75" x14ac:dyDescent="0.25">
      <c r="A123" s="19" t="s">
        <v>145</v>
      </c>
      <c r="B123" s="65" t="s">
        <v>298</v>
      </c>
      <c r="C123" s="18" t="s">
        <v>146</v>
      </c>
      <c r="D123" s="18"/>
      <c r="E123" s="18"/>
      <c r="F123" s="20">
        <f t="shared" ref="F123:H124" si="20">F124</f>
        <v>555000</v>
      </c>
      <c r="G123" s="20">
        <f t="shared" si="20"/>
        <v>-68231.600000000006</v>
      </c>
      <c r="H123" s="20">
        <f t="shared" si="20"/>
        <v>486768.4</v>
      </c>
    </row>
    <row r="124" spans="1:8" s="1" customFormat="1" ht="47.25" x14ac:dyDescent="0.25">
      <c r="A124" s="19" t="s">
        <v>147</v>
      </c>
      <c r="B124" s="65" t="s">
        <v>298</v>
      </c>
      <c r="C124" s="18" t="s">
        <v>146</v>
      </c>
      <c r="D124" s="18" t="s">
        <v>148</v>
      </c>
      <c r="E124" s="18"/>
      <c r="F124" s="20">
        <f t="shared" si="20"/>
        <v>555000</v>
      </c>
      <c r="G124" s="20">
        <f t="shared" si="20"/>
        <v>-68231.600000000006</v>
      </c>
      <c r="H124" s="20">
        <f t="shared" si="20"/>
        <v>486768.4</v>
      </c>
    </row>
    <row r="125" spans="1:8" s="1" customFormat="1" ht="31.5" x14ac:dyDescent="0.25">
      <c r="A125" s="19" t="s">
        <v>149</v>
      </c>
      <c r="B125" s="65" t="s">
        <v>298</v>
      </c>
      <c r="C125" s="18" t="s">
        <v>146</v>
      </c>
      <c r="D125" s="18" t="s">
        <v>150</v>
      </c>
      <c r="E125" s="18"/>
      <c r="F125" s="20">
        <f>F127</f>
        <v>555000</v>
      </c>
      <c r="G125" s="20">
        <f>G127</f>
        <v>-68231.600000000006</v>
      </c>
      <c r="H125" s="20">
        <f>H127</f>
        <v>486768.4</v>
      </c>
    </row>
    <row r="126" spans="1:8" s="1" customFormat="1" ht="31.5" x14ac:dyDescent="0.25">
      <c r="A126" s="19" t="s">
        <v>151</v>
      </c>
      <c r="B126" s="65" t="s">
        <v>298</v>
      </c>
      <c r="C126" s="18" t="s">
        <v>146</v>
      </c>
      <c r="D126" s="18" t="s">
        <v>152</v>
      </c>
      <c r="E126" s="18"/>
      <c r="F126" s="20">
        <f>F127</f>
        <v>555000</v>
      </c>
      <c r="G126" s="20">
        <f t="shared" ref="G126:H128" si="21">G127</f>
        <v>-68231.600000000006</v>
      </c>
      <c r="H126" s="20">
        <f t="shared" si="21"/>
        <v>486768.4</v>
      </c>
    </row>
    <row r="127" spans="1:8" s="1" customFormat="1" ht="31.5" x14ac:dyDescent="0.25">
      <c r="A127" s="19" t="s">
        <v>153</v>
      </c>
      <c r="B127" s="65" t="s">
        <v>298</v>
      </c>
      <c r="C127" s="18" t="s">
        <v>146</v>
      </c>
      <c r="D127" s="18" t="s">
        <v>154</v>
      </c>
      <c r="E127" s="18"/>
      <c r="F127" s="20">
        <f>F128</f>
        <v>555000</v>
      </c>
      <c r="G127" s="20">
        <f t="shared" si="21"/>
        <v>-68231.600000000006</v>
      </c>
      <c r="H127" s="20">
        <f t="shared" si="21"/>
        <v>486768.4</v>
      </c>
    </row>
    <row r="128" spans="1:8" s="1" customFormat="1" ht="31.5" x14ac:dyDescent="0.25">
      <c r="A128" s="24" t="s">
        <v>21</v>
      </c>
      <c r="B128" s="65" t="s">
        <v>298</v>
      </c>
      <c r="C128" s="18" t="s">
        <v>146</v>
      </c>
      <c r="D128" s="18" t="s">
        <v>154</v>
      </c>
      <c r="E128" s="18" t="s">
        <v>22</v>
      </c>
      <c r="F128" s="20">
        <f>F129</f>
        <v>555000</v>
      </c>
      <c r="G128" s="20">
        <f t="shared" si="21"/>
        <v>-68231.600000000006</v>
      </c>
      <c r="H128" s="20">
        <f t="shared" si="21"/>
        <v>486768.4</v>
      </c>
    </row>
    <row r="129" spans="1:8" s="1" customFormat="1" ht="31.5" x14ac:dyDescent="0.25">
      <c r="A129" s="24" t="s">
        <v>23</v>
      </c>
      <c r="B129" s="65" t="s">
        <v>298</v>
      </c>
      <c r="C129" s="18" t="s">
        <v>146</v>
      </c>
      <c r="D129" s="18" t="s">
        <v>154</v>
      </c>
      <c r="E129" s="18" t="s">
        <v>24</v>
      </c>
      <c r="F129" s="20">
        <v>555000</v>
      </c>
      <c r="G129" s="20">
        <v>-68231.600000000006</v>
      </c>
      <c r="H129" s="20">
        <f>SUM(F129:G129)</f>
        <v>486768.4</v>
      </c>
    </row>
    <row r="130" spans="1:8" s="1" customFormat="1" ht="15.75" x14ac:dyDescent="0.25">
      <c r="A130" s="19" t="s">
        <v>155</v>
      </c>
      <c r="B130" s="65" t="s">
        <v>298</v>
      </c>
      <c r="C130" s="18" t="s">
        <v>156</v>
      </c>
      <c r="D130" s="18"/>
      <c r="E130" s="18"/>
      <c r="F130" s="20">
        <f>F131+F139</f>
        <v>18464266.420000002</v>
      </c>
      <c r="G130" s="20">
        <f t="shared" ref="G130:H130" si="22">G131</f>
        <v>0</v>
      </c>
      <c r="H130" s="20">
        <f t="shared" si="22"/>
        <v>18464266.420000002</v>
      </c>
    </row>
    <row r="131" spans="1:8" ht="31.5" x14ac:dyDescent="0.25">
      <c r="A131" s="19" t="s">
        <v>157</v>
      </c>
      <c r="B131" s="65" t="s">
        <v>298</v>
      </c>
      <c r="C131" s="18" t="s">
        <v>156</v>
      </c>
      <c r="D131" s="18" t="s">
        <v>158</v>
      </c>
      <c r="E131" s="18"/>
      <c r="F131" s="20">
        <f>F132</f>
        <v>2964266.42</v>
      </c>
      <c r="G131" s="20">
        <f t="shared" ref="G131:H134" si="23">G132</f>
        <v>0</v>
      </c>
      <c r="H131" s="20">
        <f t="shared" si="23"/>
        <v>18464266.420000002</v>
      </c>
    </row>
    <row r="132" spans="1:8" ht="15.75" x14ac:dyDescent="0.25">
      <c r="A132" s="19" t="s">
        <v>159</v>
      </c>
      <c r="B132" s="65" t="s">
        <v>298</v>
      </c>
      <c r="C132" s="18" t="s">
        <v>156</v>
      </c>
      <c r="D132" s="18" t="s">
        <v>160</v>
      </c>
      <c r="E132" s="18"/>
      <c r="F132" s="20">
        <f>F133+F136</f>
        <v>2964266.42</v>
      </c>
      <c r="G132" s="20">
        <f>G133+G136</f>
        <v>0</v>
      </c>
      <c r="H132" s="20">
        <f>H133+H136</f>
        <v>18464266.420000002</v>
      </c>
    </row>
    <row r="133" spans="1:8" ht="31.5" x14ac:dyDescent="0.25">
      <c r="A133" s="19" t="s">
        <v>161</v>
      </c>
      <c r="B133" s="65" t="s">
        <v>298</v>
      </c>
      <c r="C133" s="18" t="s">
        <v>156</v>
      </c>
      <c r="D133" s="18" t="s">
        <v>162</v>
      </c>
      <c r="E133" s="18"/>
      <c r="F133" s="20">
        <f>F134</f>
        <v>32000</v>
      </c>
      <c r="G133" s="20">
        <f t="shared" si="23"/>
        <v>0</v>
      </c>
      <c r="H133" s="20">
        <f t="shared" si="23"/>
        <v>32000</v>
      </c>
    </row>
    <row r="134" spans="1:8" ht="31.5" x14ac:dyDescent="0.25">
      <c r="A134" s="24" t="s">
        <v>21</v>
      </c>
      <c r="B134" s="65" t="s">
        <v>298</v>
      </c>
      <c r="C134" s="18" t="s">
        <v>156</v>
      </c>
      <c r="D134" s="18" t="s">
        <v>162</v>
      </c>
      <c r="E134" s="18" t="s">
        <v>22</v>
      </c>
      <c r="F134" s="20">
        <f>F135</f>
        <v>32000</v>
      </c>
      <c r="G134" s="20">
        <f t="shared" si="23"/>
        <v>0</v>
      </c>
      <c r="H134" s="20">
        <f t="shared" si="23"/>
        <v>32000</v>
      </c>
    </row>
    <row r="135" spans="1:8" ht="31.5" x14ac:dyDescent="0.25">
      <c r="A135" s="24" t="s">
        <v>23</v>
      </c>
      <c r="B135" s="65" t="s">
        <v>298</v>
      </c>
      <c r="C135" s="18" t="s">
        <v>156</v>
      </c>
      <c r="D135" s="18" t="s">
        <v>162</v>
      </c>
      <c r="E135" s="18" t="s">
        <v>24</v>
      </c>
      <c r="F135" s="20">
        <v>32000</v>
      </c>
      <c r="G135" s="20"/>
      <c r="H135" s="20">
        <f>SUM(F135:G135)</f>
        <v>32000</v>
      </c>
    </row>
    <row r="136" spans="1:8" ht="78.75" x14ac:dyDescent="0.25">
      <c r="A136" s="24" t="s">
        <v>163</v>
      </c>
      <c r="B136" s="65" t="s">
        <v>298</v>
      </c>
      <c r="C136" s="18" t="s">
        <v>164</v>
      </c>
      <c r="D136" s="18" t="s">
        <v>165</v>
      </c>
      <c r="E136" s="18"/>
      <c r="F136" s="20">
        <f>F137</f>
        <v>2932266.42</v>
      </c>
      <c r="G136" s="20">
        <f>G137+G139</f>
        <v>0</v>
      </c>
      <c r="H136" s="20">
        <f>H137+H139</f>
        <v>18432266.420000002</v>
      </c>
    </row>
    <row r="137" spans="1:8" ht="31.5" x14ac:dyDescent="0.25">
      <c r="A137" s="24" t="s">
        <v>21</v>
      </c>
      <c r="B137" s="65" t="s">
        <v>298</v>
      </c>
      <c r="C137" s="18" t="s">
        <v>156</v>
      </c>
      <c r="D137" s="18" t="s">
        <v>165</v>
      </c>
      <c r="E137" s="18" t="s">
        <v>22</v>
      </c>
      <c r="F137" s="20">
        <f>F138</f>
        <v>2932266.42</v>
      </c>
      <c r="G137" s="20">
        <f>G138</f>
        <v>0</v>
      </c>
      <c r="H137" s="20">
        <f>H138</f>
        <v>2932266.42</v>
      </c>
    </row>
    <row r="138" spans="1:8" ht="31.5" x14ac:dyDescent="0.25">
      <c r="A138" s="24" t="s">
        <v>23</v>
      </c>
      <c r="B138" s="65" t="s">
        <v>298</v>
      </c>
      <c r="C138" s="18" t="s">
        <v>156</v>
      </c>
      <c r="D138" s="18" t="s">
        <v>165</v>
      </c>
      <c r="E138" s="18" t="s">
        <v>24</v>
      </c>
      <c r="F138" s="20">
        <v>2932266.42</v>
      </c>
      <c r="G138" s="20"/>
      <c r="H138" s="20">
        <f>F138+G138</f>
        <v>2932266.42</v>
      </c>
    </row>
    <row r="139" spans="1:8" ht="15.75" x14ac:dyDescent="0.25">
      <c r="A139" s="19" t="s">
        <v>37</v>
      </c>
      <c r="B139" s="65" t="s">
        <v>298</v>
      </c>
      <c r="C139" s="18" t="s">
        <v>156</v>
      </c>
      <c r="D139" s="18" t="s">
        <v>65</v>
      </c>
      <c r="E139" s="18" t="s">
        <v>38</v>
      </c>
      <c r="F139" s="20">
        <f>F140</f>
        <v>15500000</v>
      </c>
      <c r="G139" s="20">
        <f>G140</f>
        <v>0</v>
      </c>
      <c r="H139" s="20">
        <f>H140</f>
        <v>15500000</v>
      </c>
    </row>
    <row r="140" spans="1:8" ht="63" x14ac:dyDescent="0.25">
      <c r="A140" s="24" t="s">
        <v>166</v>
      </c>
      <c r="B140" s="65" t="s">
        <v>298</v>
      </c>
      <c r="C140" s="18" t="s">
        <v>156</v>
      </c>
      <c r="D140" s="18" t="s">
        <v>65</v>
      </c>
      <c r="E140" s="18" t="s">
        <v>167</v>
      </c>
      <c r="F140" s="20">
        <f>F141</f>
        <v>15500000</v>
      </c>
      <c r="G140" s="20"/>
      <c r="H140" s="20">
        <f>F140+G140</f>
        <v>15500000</v>
      </c>
    </row>
    <row r="141" spans="1:8" ht="47.25" x14ac:dyDescent="0.25">
      <c r="A141" s="19" t="s">
        <v>64</v>
      </c>
      <c r="B141" s="65" t="s">
        <v>298</v>
      </c>
      <c r="C141" s="18" t="s">
        <v>156</v>
      </c>
      <c r="D141" s="18" t="s">
        <v>65</v>
      </c>
      <c r="E141" s="18"/>
      <c r="F141" s="20">
        <f t="shared" ref="F141:H142" si="24">F142</f>
        <v>15500000</v>
      </c>
      <c r="G141" s="20">
        <f t="shared" si="24"/>
        <v>0</v>
      </c>
      <c r="H141" s="20">
        <f t="shared" si="24"/>
        <v>15500000</v>
      </c>
    </row>
    <row r="142" spans="1:8" ht="15.75" x14ac:dyDescent="0.25">
      <c r="A142" s="19" t="s">
        <v>37</v>
      </c>
      <c r="B142" s="65" t="s">
        <v>298</v>
      </c>
      <c r="C142" s="18" t="s">
        <v>156</v>
      </c>
      <c r="D142" s="18" t="s">
        <v>65</v>
      </c>
      <c r="E142" s="18" t="s">
        <v>38</v>
      </c>
      <c r="F142" s="20">
        <f t="shared" si="24"/>
        <v>15500000</v>
      </c>
      <c r="G142" s="20">
        <f t="shared" si="24"/>
        <v>0</v>
      </c>
      <c r="H142" s="20">
        <f t="shared" si="24"/>
        <v>15500000</v>
      </c>
    </row>
    <row r="143" spans="1:8" ht="63" x14ac:dyDescent="0.25">
      <c r="A143" s="24" t="s">
        <v>166</v>
      </c>
      <c r="B143" s="65" t="s">
        <v>298</v>
      </c>
      <c r="C143" s="18" t="s">
        <v>156</v>
      </c>
      <c r="D143" s="18" t="s">
        <v>65</v>
      </c>
      <c r="E143" s="18" t="s">
        <v>167</v>
      </c>
      <c r="F143" s="20">
        <v>15500000</v>
      </c>
      <c r="G143" s="20"/>
      <c r="H143" s="20">
        <f>F143+G143</f>
        <v>15500000</v>
      </c>
    </row>
    <row r="144" spans="1:8" ht="15.75" x14ac:dyDescent="0.25">
      <c r="A144" s="19" t="s">
        <v>168</v>
      </c>
      <c r="B144" s="65" t="s">
        <v>298</v>
      </c>
      <c r="C144" s="18" t="s">
        <v>169</v>
      </c>
      <c r="D144" s="22"/>
      <c r="E144" s="18"/>
      <c r="F144" s="20">
        <f>F145+F151+F148</f>
        <v>29591765.850000001</v>
      </c>
      <c r="G144" s="20">
        <f>G145+G151+G148</f>
        <v>-283936.52999999997</v>
      </c>
      <c r="H144" s="20">
        <f>H145+H151+H148</f>
        <v>29307829.32</v>
      </c>
    </row>
    <row r="145" spans="1:8" ht="31.5" x14ac:dyDescent="0.25">
      <c r="A145" s="19" t="s">
        <v>170</v>
      </c>
      <c r="B145" s="65" t="s">
        <v>298</v>
      </c>
      <c r="C145" s="18" t="s">
        <v>169</v>
      </c>
      <c r="D145" s="18" t="s">
        <v>171</v>
      </c>
      <c r="E145" s="18"/>
      <c r="F145" s="20">
        <f t="shared" ref="F145:H146" si="25">F146</f>
        <v>5487634.46</v>
      </c>
      <c r="G145" s="20">
        <f t="shared" si="25"/>
        <v>0</v>
      </c>
      <c r="H145" s="20">
        <f t="shared" si="25"/>
        <v>5487634.46</v>
      </c>
    </row>
    <row r="146" spans="1:8" ht="31.5" x14ac:dyDescent="0.25">
      <c r="A146" s="24" t="s">
        <v>21</v>
      </c>
      <c r="B146" s="65" t="s">
        <v>298</v>
      </c>
      <c r="C146" s="18" t="s">
        <v>169</v>
      </c>
      <c r="D146" s="18" t="s">
        <v>171</v>
      </c>
      <c r="E146" s="18" t="s">
        <v>22</v>
      </c>
      <c r="F146" s="20">
        <f t="shared" si="25"/>
        <v>5487634.46</v>
      </c>
      <c r="G146" s="20">
        <f t="shared" si="25"/>
        <v>0</v>
      </c>
      <c r="H146" s="20">
        <f t="shared" si="25"/>
        <v>5487634.46</v>
      </c>
    </row>
    <row r="147" spans="1:8" ht="31.5" x14ac:dyDescent="0.25">
      <c r="A147" s="24" t="s">
        <v>23</v>
      </c>
      <c r="B147" s="65" t="s">
        <v>298</v>
      </c>
      <c r="C147" s="18" t="s">
        <v>169</v>
      </c>
      <c r="D147" s="18" t="s">
        <v>171</v>
      </c>
      <c r="E147" s="18" t="s">
        <v>24</v>
      </c>
      <c r="F147" s="20">
        <v>5487634.46</v>
      </c>
      <c r="G147" s="21"/>
      <c r="H147" s="20">
        <f>SUM(F147:G147)</f>
        <v>5487634.46</v>
      </c>
    </row>
    <row r="148" spans="1:8" ht="47.25" x14ac:dyDescent="0.25">
      <c r="A148" s="41" t="s">
        <v>172</v>
      </c>
      <c r="B148" s="65" t="s">
        <v>298</v>
      </c>
      <c r="C148" s="30" t="s">
        <v>169</v>
      </c>
      <c r="D148" s="30" t="s">
        <v>173</v>
      </c>
      <c r="E148" s="30"/>
      <c r="F148" s="27">
        <f t="shared" ref="F148:H149" si="26">F149</f>
        <v>3237291.66</v>
      </c>
      <c r="G148" s="27">
        <f t="shared" si="26"/>
        <v>0</v>
      </c>
      <c r="H148" s="20">
        <f t="shared" si="26"/>
        <v>3237291.66</v>
      </c>
    </row>
    <row r="149" spans="1:8" ht="31.5" x14ac:dyDescent="0.25">
      <c r="A149" s="41" t="s">
        <v>21</v>
      </c>
      <c r="B149" s="65" t="s">
        <v>298</v>
      </c>
      <c r="C149" s="30" t="s">
        <v>169</v>
      </c>
      <c r="D149" s="30" t="s">
        <v>173</v>
      </c>
      <c r="E149" s="30" t="s">
        <v>22</v>
      </c>
      <c r="F149" s="27">
        <f t="shared" si="26"/>
        <v>3237291.66</v>
      </c>
      <c r="G149" s="27">
        <f t="shared" si="26"/>
        <v>0</v>
      </c>
      <c r="H149" s="20">
        <f t="shared" si="26"/>
        <v>3237291.66</v>
      </c>
    </row>
    <row r="150" spans="1:8" ht="31.5" x14ac:dyDescent="0.25">
      <c r="A150" s="41" t="s">
        <v>23</v>
      </c>
      <c r="B150" s="65" t="s">
        <v>298</v>
      </c>
      <c r="C150" s="30" t="s">
        <v>169</v>
      </c>
      <c r="D150" s="30" t="s">
        <v>173</v>
      </c>
      <c r="E150" s="30" t="s">
        <v>24</v>
      </c>
      <c r="F150" s="27">
        <v>3237291.66</v>
      </c>
      <c r="G150" s="27"/>
      <c r="H150" s="20">
        <f>SUM(F150:G150)</f>
        <v>3237291.66</v>
      </c>
    </row>
    <row r="151" spans="1:8" ht="31.5" x14ac:dyDescent="0.25">
      <c r="A151" s="19" t="s">
        <v>174</v>
      </c>
      <c r="B151" s="65" t="s">
        <v>298</v>
      </c>
      <c r="C151" s="18" t="s">
        <v>169</v>
      </c>
      <c r="D151" s="18" t="s">
        <v>175</v>
      </c>
      <c r="E151" s="17"/>
      <c r="F151" s="20">
        <f>F152</f>
        <v>20866839.73</v>
      </c>
      <c r="G151" s="20">
        <f t="shared" ref="G151:H154" si="27">G152</f>
        <v>-283936.52999999997</v>
      </c>
      <c r="H151" s="20">
        <f t="shared" si="27"/>
        <v>20582903.199999999</v>
      </c>
    </row>
    <row r="152" spans="1:8" ht="31.5" x14ac:dyDescent="0.25">
      <c r="A152" s="19" t="s">
        <v>176</v>
      </c>
      <c r="B152" s="65" t="s">
        <v>298</v>
      </c>
      <c r="C152" s="18" t="s">
        <v>169</v>
      </c>
      <c r="D152" s="18" t="s">
        <v>177</v>
      </c>
      <c r="E152" s="17"/>
      <c r="F152" s="20">
        <f>F153</f>
        <v>20866839.73</v>
      </c>
      <c r="G152" s="20">
        <f t="shared" si="27"/>
        <v>-283936.52999999997</v>
      </c>
      <c r="H152" s="20">
        <f t="shared" si="27"/>
        <v>20582903.199999999</v>
      </c>
    </row>
    <row r="153" spans="1:8" ht="15.75" x14ac:dyDescent="0.25">
      <c r="A153" s="26" t="s">
        <v>178</v>
      </c>
      <c r="B153" s="65" t="s">
        <v>298</v>
      </c>
      <c r="C153" s="18" t="s">
        <v>169</v>
      </c>
      <c r="D153" s="18" t="s">
        <v>179</v>
      </c>
      <c r="E153" s="17"/>
      <c r="F153" s="20">
        <f>F154+F156</f>
        <v>20866839.73</v>
      </c>
      <c r="G153" s="20">
        <f>G154+G156</f>
        <v>-283936.52999999997</v>
      </c>
      <c r="H153" s="20">
        <f>H154+H156</f>
        <v>20582903.199999999</v>
      </c>
    </row>
    <row r="154" spans="1:8" ht="31.5" x14ac:dyDescent="0.25">
      <c r="A154" s="24" t="s">
        <v>21</v>
      </c>
      <c r="B154" s="65" t="s">
        <v>298</v>
      </c>
      <c r="C154" s="18" t="s">
        <v>169</v>
      </c>
      <c r="D154" s="18" t="s">
        <v>179</v>
      </c>
      <c r="E154" s="18" t="s">
        <v>22</v>
      </c>
      <c r="F154" s="20">
        <f>F155</f>
        <v>5673806.8300000001</v>
      </c>
      <c r="G154" s="20">
        <f t="shared" si="27"/>
        <v>-4668.2299999999996</v>
      </c>
      <c r="H154" s="20">
        <f t="shared" si="27"/>
        <v>5669138.5999999996</v>
      </c>
    </row>
    <row r="155" spans="1:8" ht="31.5" x14ac:dyDescent="0.25">
      <c r="A155" s="24" t="s">
        <v>23</v>
      </c>
      <c r="B155" s="65" t="s">
        <v>298</v>
      </c>
      <c r="C155" s="18" t="s">
        <v>169</v>
      </c>
      <c r="D155" s="18" t="s">
        <v>179</v>
      </c>
      <c r="E155" s="18" t="s">
        <v>24</v>
      </c>
      <c r="F155" s="20">
        <v>5673806.8300000001</v>
      </c>
      <c r="G155" s="20">
        <v>-4668.2299999999996</v>
      </c>
      <c r="H155" s="20">
        <f>SUM(F155:G155)</f>
        <v>5669138.5999999996</v>
      </c>
    </row>
    <row r="156" spans="1:8" ht="31.5" x14ac:dyDescent="0.25">
      <c r="A156" s="42" t="s">
        <v>180</v>
      </c>
      <c r="B156" s="65" t="s">
        <v>298</v>
      </c>
      <c r="C156" s="30" t="s">
        <v>169</v>
      </c>
      <c r="D156" s="30" t="s">
        <v>179</v>
      </c>
      <c r="E156" s="30" t="s">
        <v>181</v>
      </c>
      <c r="F156" s="27">
        <f>F157</f>
        <v>15193032.9</v>
      </c>
      <c r="G156" s="27">
        <f>G157</f>
        <v>-279268.3</v>
      </c>
      <c r="H156" s="27">
        <f>H157</f>
        <v>14913764.6</v>
      </c>
    </row>
    <row r="157" spans="1:8" ht="15.75" x14ac:dyDescent="0.25">
      <c r="A157" s="43" t="s">
        <v>182</v>
      </c>
      <c r="B157" s="65" t="s">
        <v>298</v>
      </c>
      <c r="C157" s="30" t="s">
        <v>169</v>
      </c>
      <c r="D157" s="30" t="s">
        <v>179</v>
      </c>
      <c r="E157" s="30" t="s">
        <v>183</v>
      </c>
      <c r="F157" s="27">
        <v>15193032.9</v>
      </c>
      <c r="G157" s="20">
        <v>-279268.3</v>
      </c>
      <c r="H157" s="20">
        <f>F157+G157</f>
        <v>14913764.6</v>
      </c>
    </row>
    <row r="158" spans="1:8" ht="15.75" x14ac:dyDescent="0.25">
      <c r="A158" s="16" t="s">
        <v>184</v>
      </c>
      <c r="B158" s="64" t="s">
        <v>298</v>
      </c>
      <c r="C158" s="44" t="s">
        <v>185</v>
      </c>
      <c r="D158" s="44"/>
      <c r="E158" s="44"/>
      <c r="F158" s="40">
        <f>F159</f>
        <v>133316.70000000001</v>
      </c>
      <c r="G158" s="40">
        <f t="shared" ref="G158:H161" si="28">G159</f>
        <v>0</v>
      </c>
      <c r="H158" s="40">
        <f t="shared" si="28"/>
        <v>133316.70000000001</v>
      </c>
    </row>
    <row r="159" spans="1:8" ht="31.5" x14ac:dyDescent="0.25">
      <c r="A159" s="42" t="s">
        <v>186</v>
      </c>
      <c r="B159" s="65" t="s">
        <v>298</v>
      </c>
      <c r="C159" s="30" t="s">
        <v>187</v>
      </c>
      <c r="D159" s="30"/>
      <c r="E159" s="30"/>
      <c r="F159" s="27">
        <f>F160</f>
        <v>133316.70000000001</v>
      </c>
      <c r="G159" s="27">
        <f t="shared" si="28"/>
        <v>0</v>
      </c>
      <c r="H159" s="27">
        <f t="shared" si="28"/>
        <v>133316.70000000001</v>
      </c>
    </row>
    <row r="160" spans="1:8" ht="15.75" x14ac:dyDescent="0.25">
      <c r="A160" s="42" t="s">
        <v>188</v>
      </c>
      <c r="B160" s="65" t="s">
        <v>298</v>
      </c>
      <c r="C160" s="30" t="s">
        <v>187</v>
      </c>
      <c r="D160" s="30" t="s">
        <v>189</v>
      </c>
      <c r="E160" s="30"/>
      <c r="F160" s="27">
        <f>F161</f>
        <v>133316.70000000001</v>
      </c>
      <c r="G160" s="27">
        <f t="shared" si="28"/>
        <v>0</v>
      </c>
      <c r="H160" s="27">
        <f t="shared" si="28"/>
        <v>133316.70000000001</v>
      </c>
    </row>
    <row r="161" spans="1:11" ht="31.5" x14ac:dyDescent="0.25">
      <c r="A161" s="24" t="s">
        <v>21</v>
      </c>
      <c r="B161" s="65" t="s">
        <v>298</v>
      </c>
      <c r="C161" s="30" t="s">
        <v>187</v>
      </c>
      <c r="D161" s="30" t="s">
        <v>189</v>
      </c>
      <c r="E161" s="18" t="s">
        <v>22</v>
      </c>
      <c r="F161" s="27">
        <f>F162</f>
        <v>133316.70000000001</v>
      </c>
      <c r="G161" s="27">
        <f t="shared" si="28"/>
        <v>0</v>
      </c>
      <c r="H161" s="27">
        <f t="shared" si="28"/>
        <v>133316.70000000001</v>
      </c>
    </row>
    <row r="162" spans="1:11" ht="31.5" x14ac:dyDescent="0.25">
      <c r="A162" s="24" t="s">
        <v>23</v>
      </c>
      <c r="B162" s="65" t="s">
        <v>298</v>
      </c>
      <c r="C162" s="30" t="s">
        <v>187</v>
      </c>
      <c r="D162" s="30" t="s">
        <v>189</v>
      </c>
      <c r="E162" s="18" t="s">
        <v>24</v>
      </c>
      <c r="F162" s="27">
        <v>133316.70000000001</v>
      </c>
      <c r="G162" s="20"/>
      <c r="H162" s="20">
        <f>F162+G162</f>
        <v>133316.70000000001</v>
      </c>
    </row>
    <row r="163" spans="1:11" ht="15.75" x14ac:dyDescent="0.25">
      <c r="A163" s="16" t="s">
        <v>190</v>
      </c>
      <c r="B163" s="64" t="s">
        <v>298</v>
      </c>
      <c r="C163" s="17" t="s">
        <v>191</v>
      </c>
      <c r="D163" s="17"/>
      <c r="E163" s="17"/>
      <c r="F163" s="14">
        <f>F164+F170</f>
        <v>115500</v>
      </c>
      <c r="G163" s="14">
        <f>G164+G170</f>
        <v>0</v>
      </c>
      <c r="H163" s="20">
        <f>H164+H170</f>
        <v>115500</v>
      </c>
    </row>
    <row r="164" spans="1:11" ht="31.5" x14ac:dyDescent="0.25">
      <c r="A164" s="24" t="s">
        <v>192</v>
      </c>
      <c r="B164" s="65" t="s">
        <v>298</v>
      </c>
      <c r="C164" s="18" t="s">
        <v>193</v>
      </c>
      <c r="D164" s="18"/>
      <c r="E164" s="18"/>
      <c r="F164" s="20">
        <f>F165</f>
        <v>15500</v>
      </c>
      <c r="G164" s="20">
        <f t="shared" ref="G164:H168" si="29">G165</f>
        <v>0</v>
      </c>
      <c r="H164" s="20">
        <f t="shared" si="29"/>
        <v>15500</v>
      </c>
    </row>
    <row r="165" spans="1:11" ht="31.5" x14ac:dyDescent="0.25">
      <c r="A165" s="24" t="s">
        <v>54</v>
      </c>
      <c r="B165" s="65" t="s">
        <v>298</v>
      </c>
      <c r="C165" s="18" t="s">
        <v>193</v>
      </c>
      <c r="D165" s="18" t="s">
        <v>55</v>
      </c>
      <c r="E165" s="18"/>
      <c r="F165" s="20">
        <f>F166</f>
        <v>15500</v>
      </c>
      <c r="G165" s="20">
        <f t="shared" si="29"/>
        <v>0</v>
      </c>
      <c r="H165" s="20">
        <f t="shared" si="29"/>
        <v>15500</v>
      </c>
    </row>
    <row r="166" spans="1:11" ht="63" x14ac:dyDescent="0.25">
      <c r="A166" s="24" t="s">
        <v>194</v>
      </c>
      <c r="B166" s="65" t="s">
        <v>298</v>
      </c>
      <c r="C166" s="18" t="s">
        <v>193</v>
      </c>
      <c r="D166" s="18" t="s">
        <v>57</v>
      </c>
      <c r="E166" s="18"/>
      <c r="F166" s="20">
        <f>F167</f>
        <v>15500</v>
      </c>
      <c r="G166" s="20">
        <f t="shared" si="29"/>
        <v>0</v>
      </c>
      <c r="H166" s="20">
        <f t="shared" si="29"/>
        <v>15500</v>
      </c>
    </row>
    <row r="167" spans="1:11" ht="47.25" x14ac:dyDescent="0.25">
      <c r="A167" s="24" t="s">
        <v>58</v>
      </c>
      <c r="B167" s="65" t="s">
        <v>298</v>
      </c>
      <c r="C167" s="18" t="s">
        <v>193</v>
      </c>
      <c r="D167" s="18" t="s">
        <v>59</v>
      </c>
      <c r="E167" s="18"/>
      <c r="F167" s="20">
        <f>F168</f>
        <v>15500</v>
      </c>
      <c r="G167" s="20">
        <f t="shared" si="29"/>
        <v>0</v>
      </c>
      <c r="H167" s="20">
        <f t="shared" si="29"/>
        <v>15500</v>
      </c>
    </row>
    <row r="168" spans="1:11" ht="31.5" x14ac:dyDescent="0.25">
      <c r="A168" s="24" t="s">
        <v>21</v>
      </c>
      <c r="B168" s="65" t="s">
        <v>298</v>
      </c>
      <c r="C168" s="18" t="s">
        <v>193</v>
      </c>
      <c r="D168" s="18" t="s">
        <v>59</v>
      </c>
      <c r="E168" s="18" t="s">
        <v>22</v>
      </c>
      <c r="F168" s="20">
        <f>F169</f>
        <v>15500</v>
      </c>
      <c r="G168" s="20">
        <f t="shared" si="29"/>
        <v>0</v>
      </c>
      <c r="H168" s="20">
        <f t="shared" si="29"/>
        <v>15500</v>
      </c>
    </row>
    <row r="169" spans="1:11" ht="31.5" x14ac:dyDescent="0.25">
      <c r="A169" s="24" t="s">
        <v>23</v>
      </c>
      <c r="B169" s="65" t="s">
        <v>298</v>
      </c>
      <c r="C169" s="18" t="s">
        <v>193</v>
      </c>
      <c r="D169" s="18" t="s">
        <v>59</v>
      </c>
      <c r="E169" s="18" t="s">
        <v>24</v>
      </c>
      <c r="F169" s="20">
        <v>15500</v>
      </c>
      <c r="G169" s="20"/>
      <c r="H169" s="20">
        <f>SUM(F169:G169)</f>
        <v>15500</v>
      </c>
    </row>
    <row r="170" spans="1:11" ht="15.75" x14ac:dyDescent="0.25">
      <c r="A170" s="41" t="s">
        <v>195</v>
      </c>
      <c r="B170" s="65" t="s">
        <v>298</v>
      </c>
      <c r="C170" s="30" t="s">
        <v>196</v>
      </c>
      <c r="D170" s="30"/>
      <c r="E170" s="30"/>
      <c r="F170" s="45">
        <f t="shared" ref="F170:H173" si="30">F171</f>
        <v>100000</v>
      </c>
      <c r="G170" s="45">
        <f t="shared" si="30"/>
        <v>0</v>
      </c>
      <c r="H170" s="20">
        <f t="shared" si="30"/>
        <v>100000</v>
      </c>
    </row>
    <row r="171" spans="1:11" ht="47.25" x14ac:dyDescent="0.25">
      <c r="A171" s="41" t="s">
        <v>197</v>
      </c>
      <c r="B171" s="65" t="s">
        <v>298</v>
      </c>
      <c r="C171" s="30" t="s">
        <v>196</v>
      </c>
      <c r="D171" s="30" t="s">
        <v>198</v>
      </c>
      <c r="E171" s="30"/>
      <c r="F171" s="45">
        <f t="shared" si="30"/>
        <v>100000</v>
      </c>
      <c r="G171" s="45">
        <f t="shared" si="30"/>
        <v>0</v>
      </c>
      <c r="H171" s="20">
        <f t="shared" si="30"/>
        <v>100000</v>
      </c>
    </row>
    <row r="172" spans="1:11" ht="47.25" x14ac:dyDescent="0.25">
      <c r="A172" s="41" t="s">
        <v>199</v>
      </c>
      <c r="B172" s="65" t="s">
        <v>298</v>
      </c>
      <c r="C172" s="30" t="s">
        <v>196</v>
      </c>
      <c r="D172" s="30" t="s">
        <v>200</v>
      </c>
      <c r="E172" s="30"/>
      <c r="F172" s="45">
        <f t="shared" si="30"/>
        <v>100000</v>
      </c>
      <c r="G172" s="45">
        <f t="shared" si="30"/>
        <v>0</v>
      </c>
      <c r="H172" s="20">
        <f t="shared" si="30"/>
        <v>100000</v>
      </c>
    </row>
    <row r="173" spans="1:11" ht="15.75" x14ac:dyDescent="0.25">
      <c r="A173" s="41" t="s">
        <v>201</v>
      </c>
      <c r="B173" s="65" t="s">
        <v>298</v>
      </c>
      <c r="C173" s="30" t="s">
        <v>196</v>
      </c>
      <c r="D173" s="30" t="s">
        <v>202</v>
      </c>
      <c r="E173" s="30"/>
      <c r="F173" s="45">
        <f>F174</f>
        <v>100000</v>
      </c>
      <c r="G173" s="45">
        <f t="shared" si="30"/>
        <v>0</v>
      </c>
      <c r="H173" s="45">
        <f t="shared" si="30"/>
        <v>100000</v>
      </c>
    </row>
    <row r="174" spans="1:11" ht="31.5" x14ac:dyDescent="0.25">
      <c r="A174" s="24" t="s">
        <v>21</v>
      </c>
      <c r="B174" s="65" t="s">
        <v>298</v>
      </c>
      <c r="C174" s="30" t="s">
        <v>203</v>
      </c>
      <c r="D174" s="30" t="s">
        <v>202</v>
      </c>
      <c r="E174" s="18" t="s">
        <v>22</v>
      </c>
      <c r="F174" s="45">
        <f>F175</f>
        <v>100000</v>
      </c>
      <c r="G174" s="45">
        <f>G175</f>
        <v>0</v>
      </c>
      <c r="H174" s="45">
        <f>H175</f>
        <v>100000</v>
      </c>
    </row>
    <row r="175" spans="1:11" ht="31.5" x14ac:dyDescent="0.25">
      <c r="A175" s="24" t="s">
        <v>23</v>
      </c>
      <c r="B175" s="65" t="s">
        <v>298</v>
      </c>
      <c r="C175" s="30" t="s">
        <v>203</v>
      </c>
      <c r="D175" s="30" t="s">
        <v>202</v>
      </c>
      <c r="E175" s="18" t="s">
        <v>24</v>
      </c>
      <c r="F175" s="45">
        <v>100000</v>
      </c>
      <c r="G175" s="45"/>
      <c r="H175" s="20">
        <f>SUM(F175:G175)</f>
        <v>100000</v>
      </c>
    </row>
    <row r="176" spans="1:11" ht="15.75" x14ac:dyDescent="0.25">
      <c r="A176" s="16" t="s">
        <v>204</v>
      </c>
      <c r="B176" s="64" t="s">
        <v>298</v>
      </c>
      <c r="C176" s="17" t="s">
        <v>205</v>
      </c>
      <c r="D176" s="22"/>
      <c r="E176" s="17"/>
      <c r="F176" s="40">
        <f>F177</f>
        <v>20418214.359999999</v>
      </c>
      <c r="G176" s="14">
        <f>G177</f>
        <v>-801198.77</v>
      </c>
      <c r="H176" s="14">
        <f>H177</f>
        <v>19617015.59</v>
      </c>
      <c r="K176" s="59"/>
    </row>
    <row r="177" spans="1:8" ht="15.75" x14ac:dyDescent="0.25">
      <c r="A177" s="19" t="s">
        <v>206</v>
      </c>
      <c r="B177" s="65" t="s">
        <v>298</v>
      </c>
      <c r="C177" s="18" t="s">
        <v>207</v>
      </c>
      <c r="D177" s="22"/>
      <c r="E177" s="18"/>
      <c r="F177" s="20">
        <f>F183+F178+F203</f>
        <v>20418214.359999999</v>
      </c>
      <c r="G177" s="20">
        <f t="shared" ref="G177:H177" si="31">G183+G178+G203</f>
        <v>-801198.77</v>
      </c>
      <c r="H177" s="20">
        <f t="shared" si="31"/>
        <v>19617015.59</v>
      </c>
    </row>
    <row r="178" spans="1:8" ht="31.5" x14ac:dyDescent="0.25">
      <c r="A178" s="24" t="s">
        <v>208</v>
      </c>
      <c r="B178" s="65" t="s">
        <v>298</v>
      </c>
      <c r="C178" s="30" t="s">
        <v>207</v>
      </c>
      <c r="D178" s="30" t="s">
        <v>209</v>
      </c>
      <c r="E178" s="46"/>
      <c r="F178" s="20">
        <f>F179</f>
        <v>25000</v>
      </c>
      <c r="G178" s="20">
        <f t="shared" ref="G178:H181" si="32">G179</f>
        <v>-25000</v>
      </c>
      <c r="H178" s="20">
        <f t="shared" si="32"/>
        <v>0</v>
      </c>
    </row>
    <row r="179" spans="1:8" ht="47.25" x14ac:dyDescent="0.25">
      <c r="A179" s="24" t="s">
        <v>210</v>
      </c>
      <c r="B179" s="65" t="s">
        <v>298</v>
      </c>
      <c r="C179" s="30" t="s">
        <v>207</v>
      </c>
      <c r="D179" s="30" t="s">
        <v>211</v>
      </c>
      <c r="E179" s="46"/>
      <c r="F179" s="20">
        <f>F180</f>
        <v>25000</v>
      </c>
      <c r="G179" s="20">
        <f t="shared" si="32"/>
        <v>-25000</v>
      </c>
      <c r="H179" s="20">
        <f t="shared" si="32"/>
        <v>0</v>
      </c>
    </row>
    <row r="180" spans="1:8" ht="31.5" x14ac:dyDescent="0.25">
      <c r="A180" s="24" t="s">
        <v>212</v>
      </c>
      <c r="B180" s="65" t="s">
        <v>298</v>
      </c>
      <c r="C180" s="30" t="s">
        <v>207</v>
      </c>
      <c r="D180" s="30" t="s">
        <v>213</v>
      </c>
      <c r="E180" s="18"/>
      <c r="F180" s="20">
        <f>F181</f>
        <v>25000</v>
      </c>
      <c r="G180" s="20">
        <f t="shared" si="32"/>
        <v>-25000</v>
      </c>
      <c r="H180" s="20">
        <f t="shared" si="32"/>
        <v>0</v>
      </c>
    </row>
    <row r="181" spans="1:8" ht="63" x14ac:dyDescent="0.25">
      <c r="A181" s="24" t="s">
        <v>17</v>
      </c>
      <c r="B181" s="65" t="s">
        <v>298</v>
      </c>
      <c r="C181" s="30" t="s">
        <v>207</v>
      </c>
      <c r="D181" s="30" t="s">
        <v>213</v>
      </c>
      <c r="E181" s="18" t="s">
        <v>18</v>
      </c>
      <c r="F181" s="20">
        <f>F182</f>
        <v>25000</v>
      </c>
      <c r="G181" s="20">
        <f t="shared" si="32"/>
        <v>-25000</v>
      </c>
      <c r="H181" s="20">
        <f t="shared" si="32"/>
        <v>0</v>
      </c>
    </row>
    <row r="182" spans="1:8" ht="15.75" x14ac:dyDescent="0.25">
      <c r="A182" s="24" t="s">
        <v>45</v>
      </c>
      <c r="B182" s="65" t="s">
        <v>298</v>
      </c>
      <c r="C182" s="30" t="s">
        <v>207</v>
      </c>
      <c r="D182" s="30" t="s">
        <v>213</v>
      </c>
      <c r="E182" s="18" t="s">
        <v>60</v>
      </c>
      <c r="F182" s="20">
        <v>25000</v>
      </c>
      <c r="G182" s="20">
        <v>-25000</v>
      </c>
      <c r="H182" s="20">
        <f>SUM(F182:G182)</f>
        <v>0</v>
      </c>
    </row>
    <row r="183" spans="1:8" ht="31.5" x14ac:dyDescent="0.25">
      <c r="A183" s="19" t="s">
        <v>214</v>
      </c>
      <c r="B183" s="65" t="s">
        <v>298</v>
      </c>
      <c r="C183" s="18" t="s">
        <v>207</v>
      </c>
      <c r="D183" s="18" t="s">
        <v>215</v>
      </c>
      <c r="E183" s="47"/>
      <c r="F183" s="27">
        <f>F184+F198</f>
        <v>20143214.359999999</v>
      </c>
      <c r="G183" s="27">
        <f>G184+G198</f>
        <v>-776198.77</v>
      </c>
      <c r="H183" s="20">
        <f>H184+H198</f>
        <v>19367015.59</v>
      </c>
    </row>
    <row r="184" spans="1:8" ht="15.75" x14ac:dyDescent="0.25">
      <c r="A184" s="19" t="s">
        <v>216</v>
      </c>
      <c r="B184" s="65" t="s">
        <v>298</v>
      </c>
      <c r="C184" s="18" t="s">
        <v>217</v>
      </c>
      <c r="D184" s="18" t="s">
        <v>218</v>
      </c>
      <c r="E184" s="18"/>
      <c r="F184" s="27">
        <f>F185+F193</f>
        <v>18675914.359999999</v>
      </c>
      <c r="G184" s="27">
        <f>G185+G193</f>
        <v>-690198.77</v>
      </c>
      <c r="H184" s="27">
        <f>H185+H193</f>
        <v>17985715.59</v>
      </c>
    </row>
    <row r="185" spans="1:8" ht="31.5" x14ac:dyDescent="0.25">
      <c r="A185" s="19" t="s">
        <v>219</v>
      </c>
      <c r="B185" s="65" t="s">
        <v>298</v>
      </c>
      <c r="C185" s="18" t="s">
        <v>217</v>
      </c>
      <c r="D185" s="18" t="s">
        <v>220</v>
      </c>
      <c r="E185" s="18"/>
      <c r="F185" s="27">
        <f>F186</f>
        <v>16972072.599999998</v>
      </c>
      <c r="G185" s="27">
        <f>G186</f>
        <v>-265708.28999999998</v>
      </c>
      <c r="H185" s="20">
        <f>H186</f>
        <v>16706364.310000001</v>
      </c>
    </row>
    <row r="186" spans="1:8" ht="31.5" x14ac:dyDescent="0.25">
      <c r="A186" s="19" t="s">
        <v>221</v>
      </c>
      <c r="B186" s="65" t="s">
        <v>298</v>
      </c>
      <c r="C186" s="25" t="s">
        <v>207</v>
      </c>
      <c r="D186" s="48" t="s">
        <v>222</v>
      </c>
      <c r="E186" s="25" t="s">
        <v>91</v>
      </c>
      <c r="F186" s="27">
        <f>F187+F189+F191</f>
        <v>16972072.599999998</v>
      </c>
      <c r="G186" s="27">
        <f>G187+G189+G191</f>
        <v>-265708.28999999998</v>
      </c>
      <c r="H186" s="27">
        <f>H187+H189+H191</f>
        <v>16706364.310000001</v>
      </c>
    </row>
    <row r="187" spans="1:8" ht="63" x14ac:dyDescent="0.25">
      <c r="A187" s="24" t="s">
        <v>17</v>
      </c>
      <c r="B187" s="65" t="s">
        <v>298</v>
      </c>
      <c r="C187" s="25" t="s">
        <v>207</v>
      </c>
      <c r="D187" s="48" t="s">
        <v>222</v>
      </c>
      <c r="E187" s="25" t="s">
        <v>18</v>
      </c>
      <c r="F187" s="27">
        <f>F188</f>
        <v>14126066.6</v>
      </c>
      <c r="G187" s="27">
        <f>G188</f>
        <v>0</v>
      </c>
      <c r="H187" s="20">
        <f>H188</f>
        <v>14126066.6</v>
      </c>
    </row>
    <row r="188" spans="1:8" ht="15.75" x14ac:dyDescent="0.25">
      <c r="A188" s="24" t="s">
        <v>45</v>
      </c>
      <c r="B188" s="65" t="s">
        <v>298</v>
      </c>
      <c r="C188" s="25" t="s">
        <v>207</v>
      </c>
      <c r="D188" s="48" t="s">
        <v>222</v>
      </c>
      <c r="E188" s="25" t="s">
        <v>60</v>
      </c>
      <c r="F188" s="27">
        <v>14126066.6</v>
      </c>
      <c r="G188" s="27"/>
      <c r="H188" s="20">
        <f>SUM(F188:G188)</f>
        <v>14126066.6</v>
      </c>
    </row>
    <row r="189" spans="1:8" ht="31.5" x14ac:dyDescent="0.25">
      <c r="A189" s="24" t="s">
        <v>21</v>
      </c>
      <c r="B189" s="65" t="s">
        <v>298</v>
      </c>
      <c r="C189" s="25" t="s">
        <v>207</v>
      </c>
      <c r="D189" s="48" t="s">
        <v>222</v>
      </c>
      <c r="E189" s="25" t="s">
        <v>22</v>
      </c>
      <c r="F189" s="27">
        <f>F190</f>
        <v>2845971.37</v>
      </c>
      <c r="G189" s="27">
        <f>G190</f>
        <v>-265708.28999999998</v>
      </c>
      <c r="H189" s="20">
        <f>H190</f>
        <v>2580263.08</v>
      </c>
    </row>
    <row r="190" spans="1:8" ht="31.5" x14ac:dyDescent="0.25">
      <c r="A190" s="24" t="s">
        <v>23</v>
      </c>
      <c r="B190" s="65" t="s">
        <v>298</v>
      </c>
      <c r="C190" s="25" t="s">
        <v>207</v>
      </c>
      <c r="D190" s="48" t="s">
        <v>222</v>
      </c>
      <c r="E190" s="25" t="s">
        <v>24</v>
      </c>
      <c r="F190" s="27">
        <v>2845971.37</v>
      </c>
      <c r="G190" s="27">
        <v>-265708.28999999998</v>
      </c>
      <c r="H190" s="20">
        <f>SUM(F190:G190)</f>
        <v>2580263.08</v>
      </c>
    </row>
    <row r="191" spans="1:8" ht="15.75" x14ac:dyDescent="0.25">
      <c r="A191" s="36" t="s">
        <v>52</v>
      </c>
      <c r="B191" s="65" t="s">
        <v>298</v>
      </c>
      <c r="C191" s="34" t="s">
        <v>207</v>
      </c>
      <c r="D191" s="49" t="s">
        <v>222</v>
      </c>
      <c r="E191" s="34">
        <v>850</v>
      </c>
      <c r="F191" s="27">
        <f>F192</f>
        <v>34.630000000000003</v>
      </c>
      <c r="G191" s="27">
        <f>G192</f>
        <v>0</v>
      </c>
      <c r="H191" s="27">
        <f>H192</f>
        <v>34.630000000000003</v>
      </c>
    </row>
    <row r="192" spans="1:8" ht="15.75" x14ac:dyDescent="0.25">
      <c r="A192" s="36" t="s">
        <v>223</v>
      </c>
      <c r="B192" s="65" t="s">
        <v>298</v>
      </c>
      <c r="C192" s="34" t="s">
        <v>207</v>
      </c>
      <c r="D192" s="49" t="s">
        <v>222</v>
      </c>
      <c r="E192" s="34">
        <v>853</v>
      </c>
      <c r="F192" s="27">
        <v>34.630000000000003</v>
      </c>
      <c r="G192" s="27"/>
      <c r="H192" s="20">
        <f>F192+G192</f>
        <v>34.630000000000003</v>
      </c>
    </row>
    <row r="193" spans="1:11" ht="47.25" x14ac:dyDescent="0.25">
      <c r="A193" s="24" t="s">
        <v>224</v>
      </c>
      <c r="B193" s="65" t="s">
        <v>298</v>
      </c>
      <c r="C193" s="33" t="s">
        <v>207</v>
      </c>
      <c r="D193" s="33" t="s">
        <v>225</v>
      </c>
      <c r="E193" s="25"/>
      <c r="F193" s="27">
        <f>F196+F194</f>
        <v>1703841.76</v>
      </c>
      <c r="G193" s="27">
        <f>G196+G194</f>
        <v>-424490.48</v>
      </c>
      <c r="H193" s="20">
        <f>H196+H194</f>
        <v>1279351.28</v>
      </c>
    </row>
    <row r="194" spans="1:11" ht="63" x14ac:dyDescent="0.25">
      <c r="A194" s="24" t="s">
        <v>17</v>
      </c>
      <c r="B194" s="65" t="s">
        <v>298</v>
      </c>
      <c r="C194" s="33" t="s">
        <v>207</v>
      </c>
      <c r="D194" s="33" t="s">
        <v>225</v>
      </c>
      <c r="E194" s="25" t="s">
        <v>18</v>
      </c>
      <c r="F194" s="27">
        <f>F195</f>
        <v>638721.76</v>
      </c>
      <c r="G194" s="27">
        <f>G195</f>
        <v>-309334.98</v>
      </c>
      <c r="H194" s="20">
        <f>H195</f>
        <v>329386.78000000003</v>
      </c>
    </row>
    <row r="195" spans="1:11" ht="15.75" x14ac:dyDescent="0.25">
      <c r="A195" s="24" t="s">
        <v>45</v>
      </c>
      <c r="B195" s="65" t="s">
        <v>298</v>
      </c>
      <c r="C195" s="33" t="s">
        <v>207</v>
      </c>
      <c r="D195" s="33" t="s">
        <v>225</v>
      </c>
      <c r="E195" s="25" t="s">
        <v>60</v>
      </c>
      <c r="F195" s="27">
        <v>638721.76</v>
      </c>
      <c r="G195" s="27">
        <v>-309334.98</v>
      </c>
      <c r="H195" s="20">
        <f>SUM(F195:G195)</f>
        <v>329386.78000000003</v>
      </c>
      <c r="J195" s="20"/>
      <c r="K195" s="20"/>
    </row>
    <row r="196" spans="1:11" ht="31.5" x14ac:dyDescent="0.25">
      <c r="A196" s="24" t="s">
        <v>21</v>
      </c>
      <c r="B196" s="65" t="s">
        <v>298</v>
      </c>
      <c r="C196" s="25" t="s">
        <v>207</v>
      </c>
      <c r="D196" s="33" t="s">
        <v>225</v>
      </c>
      <c r="E196" s="25" t="s">
        <v>22</v>
      </c>
      <c r="F196" s="27">
        <f>F197</f>
        <v>1065120</v>
      </c>
      <c r="G196" s="27">
        <f>G197</f>
        <v>-115155.5</v>
      </c>
      <c r="H196" s="20">
        <f>H197</f>
        <v>949964.5</v>
      </c>
    </row>
    <row r="197" spans="1:11" ht="31.5" x14ac:dyDescent="0.25">
      <c r="A197" s="24" t="s">
        <v>23</v>
      </c>
      <c r="B197" s="65" t="s">
        <v>298</v>
      </c>
      <c r="C197" s="25" t="s">
        <v>207</v>
      </c>
      <c r="D197" s="33" t="s">
        <v>225</v>
      </c>
      <c r="E197" s="25" t="s">
        <v>24</v>
      </c>
      <c r="F197" s="27">
        <v>1065120</v>
      </c>
      <c r="G197" s="27">
        <v>-115155.5</v>
      </c>
      <c r="H197" s="20">
        <f>SUM(F197:G197)</f>
        <v>949964.5</v>
      </c>
    </row>
    <row r="198" spans="1:11" ht="31.5" x14ac:dyDescent="0.25">
      <c r="A198" s="50" t="s">
        <v>226</v>
      </c>
      <c r="B198" s="65" t="s">
        <v>298</v>
      </c>
      <c r="C198" s="25" t="s">
        <v>207</v>
      </c>
      <c r="D198" s="48" t="s">
        <v>227</v>
      </c>
      <c r="E198" s="25"/>
      <c r="F198" s="27">
        <f t="shared" ref="F198:H201" si="33">F199</f>
        <v>1467300</v>
      </c>
      <c r="G198" s="27">
        <f t="shared" si="33"/>
        <v>-86000</v>
      </c>
      <c r="H198" s="20">
        <f t="shared" si="33"/>
        <v>1381300</v>
      </c>
    </row>
    <row r="199" spans="1:11" ht="47.25" x14ac:dyDescent="0.25">
      <c r="A199" s="19" t="s">
        <v>228</v>
      </c>
      <c r="B199" s="65" t="s">
        <v>298</v>
      </c>
      <c r="C199" s="25" t="s">
        <v>207</v>
      </c>
      <c r="D199" s="48" t="s">
        <v>229</v>
      </c>
      <c r="E199" s="25"/>
      <c r="F199" s="27">
        <f t="shared" si="33"/>
        <v>1467300</v>
      </c>
      <c r="G199" s="27">
        <f t="shared" si="33"/>
        <v>-86000</v>
      </c>
      <c r="H199" s="27">
        <f t="shared" si="33"/>
        <v>1381300</v>
      </c>
    </row>
    <row r="200" spans="1:11" ht="31.5" x14ac:dyDescent="0.25">
      <c r="A200" s="19" t="s">
        <v>230</v>
      </c>
      <c r="B200" s="65" t="s">
        <v>298</v>
      </c>
      <c r="C200" s="51" t="s">
        <v>231</v>
      </c>
      <c r="D200" s="48" t="s">
        <v>232</v>
      </c>
      <c r="E200" s="25"/>
      <c r="F200" s="27">
        <f t="shared" si="33"/>
        <v>1467300</v>
      </c>
      <c r="G200" s="27">
        <f t="shared" si="33"/>
        <v>-86000</v>
      </c>
      <c r="H200" s="20">
        <f t="shared" si="33"/>
        <v>1381300</v>
      </c>
    </row>
    <row r="201" spans="1:11" ht="31.5" x14ac:dyDescent="0.25">
      <c r="A201" s="24" t="s">
        <v>21</v>
      </c>
      <c r="B201" s="65" t="s">
        <v>298</v>
      </c>
      <c r="C201" s="25" t="s">
        <v>207</v>
      </c>
      <c r="D201" s="48" t="s">
        <v>232</v>
      </c>
      <c r="E201" s="25" t="s">
        <v>22</v>
      </c>
      <c r="F201" s="27">
        <f t="shared" si="33"/>
        <v>1467300</v>
      </c>
      <c r="G201" s="27">
        <f t="shared" si="33"/>
        <v>-86000</v>
      </c>
      <c r="H201" s="20">
        <f t="shared" si="33"/>
        <v>1381300</v>
      </c>
    </row>
    <row r="202" spans="1:11" ht="31.5" x14ac:dyDescent="0.25">
      <c r="A202" s="24" t="s">
        <v>23</v>
      </c>
      <c r="B202" s="65" t="s">
        <v>298</v>
      </c>
      <c r="C202" s="25" t="s">
        <v>207</v>
      </c>
      <c r="D202" s="48" t="s">
        <v>232</v>
      </c>
      <c r="E202" s="25" t="s">
        <v>24</v>
      </c>
      <c r="F202" s="27">
        <v>1467300</v>
      </c>
      <c r="G202" s="27">
        <v>-86000</v>
      </c>
      <c r="H202" s="20">
        <f>SUM(F202:G202)</f>
        <v>1381300</v>
      </c>
    </row>
    <row r="203" spans="1:11" ht="47.25" x14ac:dyDescent="0.25">
      <c r="A203" s="24" t="s">
        <v>64</v>
      </c>
      <c r="B203" s="65" t="s">
        <v>298</v>
      </c>
      <c r="C203" s="25" t="s">
        <v>207</v>
      </c>
      <c r="D203" s="48" t="s">
        <v>65</v>
      </c>
      <c r="E203" s="25"/>
      <c r="F203" s="27">
        <f>F204</f>
        <v>250000</v>
      </c>
      <c r="G203" s="27">
        <f t="shared" ref="G203:H204" si="34">G204</f>
        <v>0</v>
      </c>
      <c r="H203" s="27">
        <f t="shared" si="34"/>
        <v>250000</v>
      </c>
      <c r="J203" s="59"/>
    </row>
    <row r="204" spans="1:11" ht="31.5" x14ac:dyDescent="0.25">
      <c r="A204" s="24" t="s">
        <v>21</v>
      </c>
      <c r="B204" s="65" t="s">
        <v>298</v>
      </c>
      <c r="C204" s="25" t="s">
        <v>207</v>
      </c>
      <c r="D204" s="48" t="s">
        <v>65</v>
      </c>
      <c r="E204" s="25" t="s">
        <v>22</v>
      </c>
      <c r="F204" s="27">
        <f>F205</f>
        <v>250000</v>
      </c>
      <c r="G204" s="27">
        <f t="shared" si="34"/>
        <v>0</v>
      </c>
      <c r="H204" s="27">
        <f t="shared" si="34"/>
        <v>250000</v>
      </c>
    </row>
    <row r="205" spans="1:11" ht="31.5" x14ac:dyDescent="0.25">
      <c r="A205" s="24" t="s">
        <v>23</v>
      </c>
      <c r="B205" s="65" t="s">
        <v>298</v>
      </c>
      <c r="C205" s="25" t="s">
        <v>207</v>
      </c>
      <c r="D205" s="48" t="s">
        <v>65</v>
      </c>
      <c r="E205" s="25" t="s">
        <v>24</v>
      </c>
      <c r="F205" s="27">
        <v>250000</v>
      </c>
      <c r="G205" s="27"/>
      <c r="H205" s="20">
        <f>F205+G205</f>
        <v>250000</v>
      </c>
    </row>
    <row r="206" spans="1:11" ht="15.75" x14ac:dyDescent="0.25">
      <c r="A206" s="16" t="s">
        <v>233</v>
      </c>
      <c r="B206" s="64" t="s">
        <v>298</v>
      </c>
      <c r="C206" s="17" t="s">
        <v>234</v>
      </c>
      <c r="D206" s="18"/>
      <c r="E206" s="17"/>
      <c r="F206" s="14">
        <f>F214+F221+F207</f>
        <v>1701078.02</v>
      </c>
      <c r="G206" s="14">
        <f>G214+G221+G207</f>
        <v>-47773.61</v>
      </c>
      <c r="H206" s="14">
        <f>H214+H221+H207</f>
        <v>1653304.4100000001</v>
      </c>
    </row>
    <row r="207" spans="1:11" ht="15.75" x14ac:dyDescent="0.25">
      <c r="A207" s="24" t="s">
        <v>235</v>
      </c>
      <c r="B207" s="65" t="s">
        <v>298</v>
      </c>
      <c r="C207" s="18" t="s">
        <v>236</v>
      </c>
      <c r="D207" s="18"/>
      <c r="E207" s="18"/>
      <c r="F207" s="20">
        <f t="shared" ref="F207:H212" si="35">F208</f>
        <v>1104474.02</v>
      </c>
      <c r="G207" s="20">
        <f t="shared" si="35"/>
        <v>0</v>
      </c>
      <c r="H207" s="20">
        <f t="shared" si="35"/>
        <v>1104474.02</v>
      </c>
    </row>
    <row r="208" spans="1:11" ht="31.5" x14ac:dyDescent="0.25">
      <c r="A208" s="24" t="s">
        <v>237</v>
      </c>
      <c r="B208" s="65" t="s">
        <v>298</v>
      </c>
      <c r="C208" s="18" t="s">
        <v>236</v>
      </c>
      <c r="D208" s="18" t="s">
        <v>238</v>
      </c>
      <c r="E208" s="18"/>
      <c r="F208" s="20">
        <f t="shared" si="35"/>
        <v>1104474.02</v>
      </c>
      <c r="G208" s="20">
        <f t="shared" si="35"/>
        <v>0</v>
      </c>
      <c r="H208" s="20">
        <f t="shared" si="35"/>
        <v>1104474.02</v>
      </c>
    </row>
    <row r="209" spans="1:8" ht="31.5" x14ac:dyDescent="0.25">
      <c r="A209" s="24" t="s">
        <v>239</v>
      </c>
      <c r="B209" s="65" t="s">
        <v>298</v>
      </c>
      <c r="C209" s="18" t="s">
        <v>236</v>
      </c>
      <c r="D209" s="18" t="s">
        <v>240</v>
      </c>
      <c r="E209" s="18"/>
      <c r="F209" s="20">
        <f t="shared" si="35"/>
        <v>1104474.02</v>
      </c>
      <c r="G209" s="20">
        <f t="shared" si="35"/>
        <v>0</v>
      </c>
      <c r="H209" s="20">
        <f t="shared" si="35"/>
        <v>1104474.02</v>
      </c>
    </row>
    <row r="210" spans="1:8" ht="47.25" x14ac:dyDescent="0.25">
      <c r="A210" s="24" t="s">
        <v>241</v>
      </c>
      <c r="B210" s="65" t="s">
        <v>298</v>
      </c>
      <c r="C210" s="18" t="s">
        <v>236</v>
      </c>
      <c r="D210" s="18" t="s">
        <v>242</v>
      </c>
      <c r="E210" s="18"/>
      <c r="F210" s="20">
        <f t="shared" si="35"/>
        <v>1104474.02</v>
      </c>
      <c r="G210" s="20">
        <f t="shared" si="35"/>
        <v>0</v>
      </c>
      <c r="H210" s="20">
        <f t="shared" si="35"/>
        <v>1104474.02</v>
      </c>
    </row>
    <row r="211" spans="1:8" ht="31.5" x14ac:dyDescent="0.25">
      <c r="A211" s="24" t="s">
        <v>243</v>
      </c>
      <c r="B211" s="65" t="s">
        <v>298</v>
      </c>
      <c r="C211" s="18" t="s">
        <v>236</v>
      </c>
      <c r="D211" s="18" t="s">
        <v>244</v>
      </c>
      <c r="E211" s="18"/>
      <c r="F211" s="20">
        <f t="shared" si="35"/>
        <v>1104474.02</v>
      </c>
      <c r="G211" s="20">
        <f t="shared" si="35"/>
        <v>0</v>
      </c>
      <c r="H211" s="20">
        <f t="shared" si="35"/>
        <v>1104474.02</v>
      </c>
    </row>
    <row r="212" spans="1:8" ht="15.75" x14ac:dyDescent="0.25">
      <c r="A212" s="24" t="s">
        <v>46</v>
      </c>
      <c r="B212" s="65" t="s">
        <v>298</v>
      </c>
      <c r="C212" s="18" t="s">
        <v>236</v>
      </c>
      <c r="D212" s="18" t="s">
        <v>244</v>
      </c>
      <c r="E212" s="18" t="s">
        <v>47</v>
      </c>
      <c r="F212" s="20">
        <f t="shared" si="35"/>
        <v>1104474.02</v>
      </c>
      <c r="G212" s="20">
        <f t="shared" si="35"/>
        <v>0</v>
      </c>
      <c r="H212" s="20">
        <f t="shared" si="35"/>
        <v>1104474.02</v>
      </c>
    </row>
    <row r="213" spans="1:8" ht="15.75" x14ac:dyDescent="0.25">
      <c r="A213" s="24" t="s">
        <v>245</v>
      </c>
      <c r="B213" s="65" t="s">
        <v>298</v>
      </c>
      <c r="C213" s="18" t="s">
        <v>236</v>
      </c>
      <c r="D213" s="18" t="s">
        <v>244</v>
      </c>
      <c r="E213" s="18" t="s">
        <v>246</v>
      </c>
      <c r="F213" s="20">
        <v>1104474.02</v>
      </c>
      <c r="G213" s="20"/>
      <c r="H213" s="20">
        <f>SUM(F213:G213)</f>
        <v>1104474.02</v>
      </c>
    </row>
    <row r="214" spans="1:8" ht="15.75" x14ac:dyDescent="0.25">
      <c r="A214" s="19" t="s">
        <v>247</v>
      </c>
      <c r="B214" s="65" t="s">
        <v>298</v>
      </c>
      <c r="C214" s="18" t="s">
        <v>248</v>
      </c>
      <c r="D214" s="18"/>
      <c r="E214" s="18"/>
      <c r="F214" s="20">
        <f t="shared" ref="F214:H219" si="36">F215</f>
        <v>104964</v>
      </c>
      <c r="G214" s="20">
        <f t="shared" si="36"/>
        <v>0</v>
      </c>
      <c r="H214" s="20">
        <f t="shared" si="36"/>
        <v>104964</v>
      </c>
    </row>
    <row r="215" spans="1:8" ht="31.5" x14ac:dyDescent="0.25">
      <c r="A215" s="19" t="s">
        <v>237</v>
      </c>
      <c r="B215" s="65" t="s">
        <v>298</v>
      </c>
      <c r="C215" s="18" t="s">
        <v>248</v>
      </c>
      <c r="D215" s="18" t="s">
        <v>238</v>
      </c>
      <c r="E215" s="18"/>
      <c r="F215" s="20">
        <f t="shared" si="36"/>
        <v>104964</v>
      </c>
      <c r="G215" s="20">
        <f t="shared" si="36"/>
        <v>0</v>
      </c>
      <c r="H215" s="20">
        <f t="shared" si="36"/>
        <v>104964</v>
      </c>
    </row>
    <row r="216" spans="1:8" ht="31.5" x14ac:dyDescent="0.25">
      <c r="A216" s="19" t="s">
        <v>239</v>
      </c>
      <c r="B216" s="65" t="s">
        <v>298</v>
      </c>
      <c r="C216" s="18" t="s">
        <v>248</v>
      </c>
      <c r="D216" s="18" t="s">
        <v>240</v>
      </c>
      <c r="E216" s="18"/>
      <c r="F216" s="20">
        <f t="shared" si="36"/>
        <v>104964</v>
      </c>
      <c r="G216" s="20">
        <f t="shared" si="36"/>
        <v>0</v>
      </c>
      <c r="H216" s="20">
        <f t="shared" si="36"/>
        <v>104964</v>
      </c>
    </row>
    <row r="217" spans="1:8" ht="47.25" x14ac:dyDescent="0.25">
      <c r="A217" s="19" t="s">
        <v>249</v>
      </c>
      <c r="B217" s="65" t="s">
        <v>298</v>
      </c>
      <c r="C217" s="18" t="s">
        <v>248</v>
      </c>
      <c r="D217" s="18" t="s">
        <v>250</v>
      </c>
      <c r="E217" s="18"/>
      <c r="F217" s="20">
        <f t="shared" si="36"/>
        <v>104964</v>
      </c>
      <c r="G217" s="20">
        <f t="shared" si="36"/>
        <v>0</v>
      </c>
      <c r="H217" s="20">
        <f t="shared" si="36"/>
        <v>104964</v>
      </c>
    </row>
    <row r="218" spans="1:8" ht="78.75" x14ac:dyDescent="0.25">
      <c r="A218" s="19" t="s">
        <v>251</v>
      </c>
      <c r="B218" s="65" t="s">
        <v>298</v>
      </c>
      <c r="C218" s="18" t="s">
        <v>248</v>
      </c>
      <c r="D218" s="18" t="s">
        <v>252</v>
      </c>
      <c r="E218" s="18"/>
      <c r="F218" s="20">
        <f t="shared" si="36"/>
        <v>104964</v>
      </c>
      <c r="G218" s="20">
        <f t="shared" si="36"/>
        <v>0</v>
      </c>
      <c r="H218" s="20">
        <f t="shared" si="36"/>
        <v>104964</v>
      </c>
    </row>
    <row r="219" spans="1:8" ht="15.75" x14ac:dyDescent="0.25">
      <c r="A219" s="19" t="s">
        <v>253</v>
      </c>
      <c r="B219" s="65" t="s">
        <v>298</v>
      </c>
      <c r="C219" s="18" t="s">
        <v>248</v>
      </c>
      <c r="D219" s="18" t="s">
        <v>252</v>
      </c>
      <c r="E219" s="18" t="s">
        <v>254</v>
      </c>
      <c r="F219" s="20">
        <f t="shared" si="36"/>
        <v>104964</v>
      </c>
      <c r="G219" s="20">
        <f t="shared" si="36"/>
        <v>0</v>
      </c>
      <c r="H219" s="20">
        <f t="shared" si="36"/>
        <v>104964</v>
      </c>
    </row>
    <row r="220" spans="1:8" ht="15.75" x14ac:dyDescent="0.25">
      <c r="A220" s="19" t="s">
        <v>255</v>
      </c>
      <c r="B220" s="65" t="s">
        <v>298</v>
      </c>
      <c r="C220" s="18" t="s">
        <v>248</v>
      </c>
      <c r="D220" s="18" t="s">
        <v>252</v>
      </c>
      <c r="E220" s="18" t="s">
        <v>256</v>
      </c>
      <c r="F220" s="20">
        <v>104964</v>
      </c>
      <c r="G220" s="20"/>
      <c r="H220" s="20">
        <f>SUM(F220:G220)</f>
        <v>104964</v>
      </c>
    </row>
    <row r="221" spans="1:8" ht="15.75" x14ac:dyDescent="0.25">
      <c r="A221" s="19" t="s">
        <v>257</v>
      </c>
      <c r="B221" s="65" t="s">
        <v>298</v>
      </c>
      <c r="C221" s="18" t="s">
        <v>258</v>
      </c>
      <c r="D221" s="18"/>
      <c r="E221" s="18"/>
      <c r="F221" s="20">
        <f>F222</f>
        <v>491640</v>
      </c>
      <c r="G221" s="20">
        <f>G222</f>
        <v>-47773.61</v>
      </c>
      <c r="H221" s="20">
        <f>H222</f>
        <v>443866.39</v>
      </c>
    </row>
    <row r="222" spans="1:8" ht="31.5" x14ac:dyDescent="0.25">
      <c r="A222" s="19" t="s">
        <v>259</v>
      </c>
      <c r="B222" s="65" t="s">
        <v>298</v>
      </c>
      <c r="C222" s="18" t="s">
        <v>258</v>
      </c>
      <c r="D222" s="30" t="s">
        <v>238</v>
      </c>
      <c r="E222" s="18"/>
      <c r="F222" s="20">
        <f>F225</f>
        <v>491640</v>
      </c>
      <c r="G222" s="20">
        <f>G225</f>
        <v>-47773.61</v>
      </c>
      <c r="H222" s="20">
        <f>H225</f>
        <v>443866.39</v>
      </c>
    </row>
    <row r="223" spans="1:8" ht="31.5" x14ac:dyDescent="0.25">
      <c r="A223" s="19" t="s">
        <v>239</v>
      </c>
      <c r="B223" s="65" t="s">
        <v>298</v>
      </c>
      <c r="C223" s="18" t="s">
        <v>258</v>
      </c>
      <c r="D223" s="30" t="s">
        <v>240</v>
      </c>
      <c r="E223" s="18"/>
      <c r="F223" s="20">
        <f t="shared" ref="F223:H224" si="37">F224</f>
        <v>491640</v>
      </c>
      <c r="G223" s="20">
        <f t="shared" si="37"/>
        <v>-47773.61</v>
      </c>
      <c r="H223" s="20">
        <f t="shared" si="37"/>
        <v>443866.39</v>
      </c>
    </row>
    <row r="224" spans="1:8" ht="31.5" x14ac:dyDescent="0.25">
      <c r="A224" s="19" t="s">
        <v>260</v>
      </c>
      <c r="B224" s="65" t="s">
        <v>298</v>
      </c>
      <c r="C224" s="18" t="s">
        <v>258</v>
      </c>
      <c r="D224" s="30" t="s">
        <v>261</v>
      </c>
      <c r="E224" s="18"/>
      <c r="F224" s="20">
        <f t="shared" si="37"/>
        <v>491640</v>
      </c>
      <c r="G224" s="20">
        <f t="shared" si="37"/>
        <v>-47773.61</v>
      </c>
      <c r="H224" s="20">
        <f t="shared" si="37"/>
        <v>443866.39</v>
      </c>
    </row>
    <row r="225" spans="1:8" ht="15.75" x14ac:dyDescent="0.25">
      <c r="A225" s="19" t="s">
        <v>262</v>
      </c>
      <c r="B225" s="65" t="s">
        <v>298</v>
      </c>
      <c r="C225" s="18" t="s">
        <v>258</v>
      </c>
      <c r="D225" s="18" t="s">
        <v>263</v>
      </c>
      <c r="E225" s="18"/>
      <c r="F225" s="20">
        <f>F228+F230+F226</f>
        <v>491640</v>
      </c>
      <c r="G225" s="20">
        <f>G228+G230+G226</f>
        <v>-47773.61</v>
      </c>
      <c r="H225" s="20">
        <f>H228+H230+H226</f>
        <v>443866.39</v>
      </c>
    </row>
    <row r="226" spans="1:8" ht="31.5" x14ac:dyDescent="0.25">
      <c r="A226" s="24" t="s">
        <v>21</v>
      </c>
      <c r="B226" s="65" t="s">
        <v>298</v>
      </c>
      <c r="C226" s="18" t="s">
        <v>258</v>
      </c>
      <c r="D226" s="18" t="s">
        <v>263</v>
      </c>
      <c r="E226" s="18" t="s">
        <v>22</v>
      </c>
      <c r="F226" s="20">
        <f>F227</f>
        <v>0</v>
      </c>
      <c r="G226" s="20">
        <f>G227</f>
        <v>0</v>
      </c>
      <c r="H226" s="20">
        <f>H227</f>
        <v>0</v>
      </c>
    </row>
    <row r="227" spans="1:8" ht="31.5" x14ac:dyDescent="0.25">
      <c r="A227" s="24" t="s">
        <v>23</v>
      </c>
      <c r="B227" s="65" t="s">
        <v>298</v>
      </c>
      <c r="C227" s="18" t="s">
        <v>258</v>
      </c>
      <c r="D227" s="18" t="s">
        <v>263</v>
      </c>
      <c r="E227" s="18" t="s">
        <v>24</v>
      </c>
      <c r="F227" s="20"/>
      <c r="G227" s="20"/>
      <c r="H227" s="20">
        <f>SUM(F227:G227)</f>
        <v>0</v>
      </c>
    </row>
    <row r="228" spans="1:8" ht="15.75" x14ac:dyDescent="0.25">
      <c r="A228" s="19" t="s">
        <v>46</v>
      </c>
      <c r="B228" s="65" t="s">
        <v>298</v>
      </c>
      <c r="C228" s="18" t="s">
        <v>258</v>
      </c>
      <c r="D228" s="18" t="s">
        <v>263</v>
      </c>
      <c r="E228" s="18" t="s">
        <v>47</v>
      </c>
      <c r="F228" s="20">
        <f>F229</f>
        <v>5000</v>
      </c>
      <c r="G228" s="20">
        <f>G229</f>
        <v>0</v>
      </c>
      <c r="H228" s="20">
        <f>H229</f>
        <v>5000</v>
      </c>
    </row>
    <row r="229" spans="1:8" ht="31.5" x14ac:dyDescent="0.25">
      <c r="A229" s="52" t="s">
        <v>264</v>
      </c>
      <c r="B229" s="65" t="s">
        <v>298</v>
      </c>
      <c r="C229" s="18" t="s">
        <v>258</v>
      </c>
      <c r="D229" s="18" t="s">
        <v>263</v>
      </c>
      <c r="E229" s="18" t="s">
        <v>265</v>
      </c>
      <c r="F229" s="20">
        <v>5000</v>
      </c>
      <c r="G229" s="20"/>
      <c r="H229" s="20">
        <f>SUM(F229:G229)</f>
        <v>5000</v>
      </c>
    </row>
    <row r="230" spans="1:8" ht="31.5" x14ac:dyDescent="0.25">
      <c r="A230" s="19" t="s">
        <v>180</v>
      </c>
      <c r="B230" s="65" t="s">
        <v>298</v>
      </c>
      <c r="C230" s="18" t="s">
        <v>258</v>
      </c>
      <c r="D230" s="18" t="s">
        <v>263</v>
      </c>
      <c r="E230" s="18" t="s">
        <v>181</v>
      </c>
      <c r="F230" s="20">
        <f>F231</f>
        <v>486640</v>
      </c>
      <c r="G230" s="20">
        <f>G231</f>
        <v>-47773.61</v>
      </c>
      <c r="H230" s="20">
        <f>H231</f>
        <v>438866.39</v>
      </c>
    </row>
    <row r="231" spans="1:8" ht="31.5" x14ac:dyDescent="0.25">
      <c r="A231" s="19" t="s">
        <v>266</v>
      </c>
      <c r="B231" s="65" t="s">
        <v>298</v>
      </c>
      <c r="C231" s="18" t="s">
        <v>258</v>
      </c>
      <c r="D231" s="18" t="s">
        <v>263</v>
      </c>
      <c r="E231" s="18" t="s">
        <v>267</v>
      </c>
      <c r="F231" s="27">
        <v>486640</v>
      </c>
      <c r="G231" s="20">
        <v>-47773.61</v>
      </c>
      <c r="H231" s="20">
        <f>SUM(F231:G231)</f>
        <v>438866.39</v>
      </c>
    </row>
    <row r="232" spans="1:8" ht="15.75" x14ac:dyDescent="0.25">
      <c r="A232" s="16" t="s">
        <v>268</v>
      </c>
      <c r="B232" s="64" t="s">
        <v>298</v>
      </c>
      <c r="C232" s="17" t="s">
        <v>269</v>
      </c>
      <c r="D232" s="22"/>
      <c r="E232" s="17"/>
      <c r="F232" s="53">
        <f t="shared" ref="F232:H237" si="38">F233</f>
        <v>9197901.4000000004</v>
      </c>
      <c r="G232" s="53">
        <f t="shared" si="38"/>
        <v>-42712.04</v>
      </c>
      <c r="H232" s="53">
        <f t="shared" si="38"/>
        <v>9155189.3600000013</v>
      </c>
    </row>
    <row r="233" spans="1:8" ht="15.75" x14ac:dyDescent="0.25">
      <c r="A233" s="19" t="s">
        <v>270</v>
      </c>
      <c r="B233" s="65" t="s">
        <v>298</v>
      </c>
      <c r="C233" s="18" t="s">
        <v>271</v>
      </c>
      <c r="D233" s="22"/>
      <c r="E233" s="18"/>
      <c r="F233" s="54">
        <f>F234</f>
        <v>9197901.4000000004</v>
      </c>
      <c r="G233" s="54">
        <f t="shared" si="38"/>
        <v>-42712.04</v>
      </c>
      <c r="H233" s="54">
        <f t="shared" si="38"/>
        <v>9155189.3600000013</v>
      </c>
    </row>
    <row r="234" spans="1:8" ht="31.5" x14ac:dyDescent="0.25">
      <c r="A234" s="55" t="s">
        <v>272</v>
      </c>
      <c r="B234" s="65" t="s">
        <v>298</v>
      </c>
      <c r="C234" s="18" t="s">
        <v>271</v>
      </c>
      <c r="D234" s="18" t="s">
        <v>273</v>
      </c>
      <c r="E234" s="18"/>
      <c r="F234" s="54">
        <f t="shared" si="38"/>
        <v>9197901.4000000004</v>
      </c>
      <c r="G234" s="54">
        <f t="shared" si="38"/>
        <v>-42712.04</v>
      </c>
      <c r="H234" s="54">
        <f t="shared" si="38"/>
        <v>9155189.3600000013</v>
      </c>
    </row>
    <row r="235" spans="1:8" ht="63" x14ac:dyDescent="0.25">
      <c r="A235" s="55" t="s">
        <v>274</v>
      </c>
      <c r="B235" s="65" t="s">
        <v>298</v>
      </c>
      <c r="C235" s="18" t="s">
        <v>271</v>
      </c>
      <c r="D235" s="18" t="s">
        <v>275</v>
      </c>
      <c r="E235" s="18"/>
      <c r="F235" s="54">
        <f t="shared" si="38"/>
        <v>9197901.4000000004</v>
      </c>
      <c r="G235" s="54">
        <f t="shared" si="38"/>
        <v>-42712.04</v>
      </c>
      <c r="H235" s="54">
        <f t="shared" si="38"/>
        <v>9155189.3600000013</v>
      </c>
    </row>
    <row r="236" spans="1:8" ht="13.5" customHeight="1" x14ac:dyDescent="0.25">
      <c r="A236" s="55" t="s">
        <v>276</v>
      </c>
      <c r="B236" s="65" t="s">
        <v>298</v>
      </c>
      <c r="C236" s="18" t="s">
        <v>271</v>
      </c>
      <c r="D236" s="18" t="s">
        <v>277</v>
      </c>
      <c r="E236" s="18"/>
      <c r="F236" s="54">
        <f>F237</f>
        <v>9197901.4000000004</v>
      </c>
      <c r="G236" s="54">
        <f t="shared" si="38"/>
        <v>-42712.04</v>
      </c>
      <c r="H236" s="54">
        <f t="shared" si="38"/>
        <v>9155189.3600000013</v>
      </c>
    </row>
    <row r="237" spans="1:8" ht="31.5" x14ac:dyDescent="0.25">
      <c r="A237" s="55" t="s">
        <v>180</v>
      </c>
      <c r="B237" s="65" t="s">
        <v>298</v>
      </c>
      <c r="C237" s="18" t="s">
        <v>271</v>
      </c>
      <c r="D237" s="18" t="s">
        <v>277</v>
      </c>
      <c r="E237" s="18" t="s">
        <v>181</v>
      </c>
      <c r="F237" s="54">
        <f t="shared" si="38"/>
        <v>9197901.4000000004</v>
      </c>
      <c r="G237" s="54">
        <f t="shared" si="38"/>
        <v>-42712.04</v>
      </c>
      <c r="H237" s="54">
        <f t="shared" si="38"/>
        <v>9155189.3600000013</v>
      </c>
    </row>
    <row r="238" spans="1:8" ht="15.75" x14ac:dyDescent="0.25">
      <c r="A238" s="55" t="s">
        <v>278</v>
      </c>
      <c r="B238" s="65" t="s">
        <v>298</v>
      </c>
      <c r="C238" s="18" t="s">
        <v>271</v>
      </c>
      <c r="D238" s="18" t="s">
        <v>277</v>
      </c>
      <c r="E238" s="18" t="s">
        <v>279</v>
      </c>
      <c r="F238" s="54">
        <v>9197901.4000000004</v>
      </c>
      <c r="G238" s="54">
        <v>-42712.04</v>
      </c>
      <c r="H238" s="54">
        <f>SUM(F238:G238)</f>
        <v>9155189.3600000013</v>
      </c>
    </row>
    <row r="239" spans="1:8" ht="15.75" x14ac:dyDescent="0.25">
      <c r="A239" s="16" t="s">
        <v>280</v>
      </c>
      <c r="B239" s="64" t="s">
        <v>298</v>
      </c>
      <c r="C239" s="17" t="s">
        <v>281</v>
      </c>
      <c r="D239" s="18"/>
      <c r="E239" s="17"/>
      <c r="F239" s="53">
        <f>F240+F244</f>
        <v>183712</v>
      </c>
      <c r="G239" s="53">
        <f>G240+G244</f>
        <v>-78454.5</v>
      </c>
      <c r="H239" s="53">
        <f>H240+H244</f>
        <v>105257.5</v>
      </c>
    </row>
    <row r="240" spans="1:8" ht="15.75" x14ac:dyDescent="0.25">
      <c r="A240" s="19" t="s">
        <v>282</v>
      </c>
      <c r="B240" s="65" t="s">
        <v>298</v>
      </c>
      <c r="C240" s="18" t="s">
        <v>283</v>
      </c>
      <c r="D240" s="18"/>
      <c r="E240" s="17"/>
      <c r="F240" s="54">
        <f>F241</f>
        <v>83712</v>
      </c>
      <c r="G240" s="54">
        <f t="shared" ref="G240:H242" si="39">G241</f>
        <v>0</v>
      </c>
      <c r="H240" s="54">
        <f t="shared" si="39"/>
        <v>83712</v>
      </c>
    </row>
    <row r="241" spans="1:8" ht="63" x14ac:dyDescent="0.25">
      <c r="A241" s="19" t="s">
        <v>284</v>
      </c>
      <c r="B241" s="65" t="s">
        <v>298</v>
      </c>
      <c r="C241" s="18" t="s">
        <v>283</v>
      </c>
      <c r="D241" s="18" t="s">
        <v>285</v>
      </c>
      <c r="E241" s="17"/>
      <c r="F241" s="56">
        <f>F242</f>
        <v>83712</v>
      </c>
      <c r="G241" s="56">
        <f t="shared" si="39"/>
        <v>0</v>
      </c>
      <c r="H241" s="56">
        <f t="shared" si="39"/>
        <v>83712</v>
      </c>
    </row>
    <row r="242" spans="1:8" ht="15.75" x14ac:dyDescent="0.25">
      <c r="A242" s="19" t="s">
        <v>253</v>
      </c>
      <c r="B242" s="65" t="s">
        <v>298</v>
      </c>
      <c r="C242" s="18" t="s">
        <v>283</v>
      </c>
      <c r="D242" s="18" t="s">
        <v>285</v>
      </c>
      <c r="E242" s="18" t="s">
        <v>254</v>
      </c>
      <c r="F242" s="56">
        <f>F243</f>
        <v>83712</v>
      </c>
      <c r="G242" s="56">
        <f t="shared" si="39"/>
        <v>0</v>
      </c>
      <c r="H242" s="56">
        <f t="shared" si="39"/>
        <v>83712</v>
      </c>
    </row>
    <row r="243" spans="1:8" ht="15.75" x14ac:dyDescent="0.25">
      <c r="A243" s="19" t="s">
        <v>255</v>
      </c>
      <c r="B243" s="65" t="s">
        <v>298</v>
      </c>
      <c r="C243" s="18" t="s">
        <v>283</v>
      </c>
      <c r="D243" s="18" t="s">
        <v>285</v>
      </c>
      <c r="E243" s="18" t="s">
        <v>256</v>
      </c>
      <c r="F243" s="56">
        <v>83712</v>
      </c>
      <c r="G243" s="21"/>
      <c r="H243" s="56">
        <f>SUM(F243:G243)</f>
        <v>83712</v>
      </c>
    </row>
    <row r="244" spans="1:8" ht="15.75" x14ac:dyDescent="0.25">
      <c r="A244" s="19" t="s">
        <v>286</v>
      </c>
      <c r="B244" s="65" t="s">
        <v>298</v>
      </c>
      <c r="C244" s="18" t="s">
        <v>287</v>
      </c>
      <c r="D244" s="18"/>
      <c r="E244" s="18"/>
      <c r="F244" s="54">
        <f>F245</f>
        <v>100000</v>
      </c>
      <c r="G244" s="54">
        <f t="shared" ref="G244:H247" si="40">G245</f>
        <v>-78454.5</v>
      </c>
      <c r="H244" s="56">
        <f t="shared" si="40"/>
        <v>21545.5</v>
      </c>
    </row>
    <row r="245" spans="1:8" ht="16.5" customHeight="1" x14ac:dyDescent="0.25">
      <c r="A245" s="29" t="s">
        <v>288</v>
      </c>
      <c r="B245" s="65" t="s">
        <v>298</v>
      </c>
      <c r="C245" s="18" t="s">
        <v>289</v>
      </c>
      <c r="D245" s="18" t="s">
        <v>290</v>
      </c>
      <c r="E245" s="18"/>
      <c r="F245" s="54">
        <f>F246</f>
        <v>100000</v>
      </c>
      <c r="G245" s="54">
        <f t="shared" si="40"/>
        <v>-78454.5</v>
      </c>
      <c r="H245" s="56">
        <f t="shared" si="40"/>
        <v>21545.5</v>
      </c>
    </row>
    <row r="246" spans="1:8" ht="15.75" x14ac:dyDescent="0.25">
      <c r="A246" s="29" t="s">
        <v>291</v>
      </c>
      <c r="B246" s="65" t="s">
        <v>298</v>
      </c>
      <c r="C246" s="18" t="s">
        <v>287</v>
      </c>
      <c r="D246" s="18" t="s">
        <v>292</v>
      </c>
      <c r="E246" s="18"/>
      <c r="F246" s="54">
        <f>F247</f>
        <v>100000</v>
      </c>
      <c r="G246" s="54">
        <f t="shared" si="40"/>
        <v>-78454.5</v>
      </c>
      <c r="H246" s="56">
        <f t="shared" si="40"/>
        <v>21545.5</v>
      </c>
    </row>
    <row r="247" spans="1:8" ht="31.5" x14ac:dyDescent="0.25">
      <c r="A247" s="55" t="s">
        <v>21</v>
      </c>
      <c r="B247" s="65" t="s">
        <v>298</v>
      </c>
      <c r="C247" s="18" t="s">
        <v>287</v>
      </c>
      <c r="D247" s="18" t="s">
        <v>292</v>
      </c>
      <c r="E247" s="18" t="s">
        <v>22</v>
      </c>
      <c r="F247" s="54">
        <f>F248</f>
        <v>100000</v>
      </c>
      <c r="G247" s="54">
        <f t="shared" si="40"/>
        <v>-78454.5</v>
      </c>
      <c r="H247" s="56">
        <f t="shared" si="40"/>
        <v>21545.5</v>
      </c>
    </row>
    <row r="248" spans="1:8" ht="31.5" x14ac:dyDescent="0.25">
      <c r="A248" s="55" t="s">
        <v>23</v>
      </c>
      <c r="B248" s="65" t="s">
        <v>298</v>
      </c>
      <c r="C248" s="18" t="s">
        <v>287</v>
      </c>
      <c r="D248" s="18" t="s">
        <v>292</v>
      </c>
      <c r="E248" s="18" t="s">
        <v>24</v>
      </c>
      <c r="F248" s="54">
        <v>100000</v>
      </c>
      <c r="G248" s="54">
        <v>-78454.5</v>
      </c>
      <c r="H248" s="56">
        <f>SUM(F248:G248)</f>
        <v>21545.5</v>
      </c>
    </row>
  </sheetData>
  <mergeCells count="2">
    <mergeCell ref="A2:H2"/>
    <mergeCell ref="C1:H1"/>
  </mergeCells>
  <phoneticPr fontId="24" type="noConversion"/>
  <pageMargins left="0.7" right="0.7" top="0.75" bottom="0.75" header="0.3" footer="0.3"/>
  <pageSetup paperSize="9" scale="52" fitToHeight="0" orientation="portrait" r:id="rId1"/>
  <rowBreaks count="2" manualBreakCount="2">
    <brk id="184" max="7" man="1"/>
    <brk id="2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GL-BUH</dc:creator>
  <cp:lastModifiedBy>GL-BUH</cp:lastModifiedBy>
  <cp:lastPrinted>2025-12-29T12:21:54Z</cp:lastPrinted>
  <dcterms:created xsi:type="dcterms:W3CDTF">2025-12-08T05:48:16Z</dcterms:created>
  <dcterms:modified xsi:type="dcterms:W3CDTF">2025-12-29T13:20:36Z</dcterms:modified>
</cp:coreProperties>
</file>