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Документы\Документы 2025г\Дума\Декабрь 2\"/>
    </mc:Choice>
  </mc:AlternateContent>
  <xr:revisionPtr revIDLastSave="0" documentId="13_ncr:1_{23D27D3D-9185-49FD-8CBA-C003944F3569}" xr6:coauthVersionLast="47" xr6:coauthVersionMax="47" xr10:uidLastSave="{00000000-0000-0000-0000-000000000000}"/>
  <bookViews>
    <workbookView xWindow="-120" yWindow="-120" windowWidth="29040" windowHeight="15840" xr2:uid="{B1A92226-A5C4-459C-A232-1BDA2967D1B0}"/>
  </bookViews>
  <sheets>
    <sheet name="Лист1" sheetId="1" r:id="rId1"/>
  </sheets>
  <definedNames>
    <definedName name="_xlnm.Print_Area" localSheetId="0">Лист1!$A$1:$G$243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9" i="1" l="1"/>
  <c r="E138" i="1" s="1"/>
  <c r="F193" i="1" l="1"/>
  <c r="E222" i="1" l="1"/>
  <c r="G202" i="1"/>
  <c r="G201" i="1"/>
  <c r="G200" i="1" s="1"/>
  <c r="F201" i="1"/>
  <c r="F200" i="1" s="1"/>
  <c r="E201" i="1"/>
  <c r="E200" i="1" s="1"/>
  <c r="G27" i="1"/>
  <c r="G26" i="1"/>
  <c r="G25" i="1" s="1"/>
  <c r="F26" i="1"/>
  <c r="F25" i="1" s="1"/>
  <c r="E26" i="1"/>
  <c r="E25" i="1" s="1"/>
  <c r="G243" i="1" l="1"/>
  <c r="G242" i="1" s="1"/>
  <c r="G241" i="1" s="1"/>
  <c r="G240" i="1" s="1"/>
  <c r="G239" i="1" s="1"/>
  <c r="F242" i="1"/>
  <c r="F241" i="1" s="1"/>
  <c r="F240" i="1" s="1"/>
  <c r="F239" i="1" s="1"/>
  <c r="E242" i="1"/>
  <c r="E241" i="1" s="1"/>
  <c r="E240" i="1" s="1"/>
  <c r="E239" i="1" s="1"/>
  <c r="G238" i="1"/>
  <c r="G237" i="1" s="1"/>
  <c r="G236" i="1" s="1"/>
  <c r="G235" i="1" s="1"/>
  <c r="F237" i="1"/>
  <c r="F236" i="1" s="1"/>
  <c r="F235" i="1" s="1"/>
  <c r="E237" i="1"/>
  <c r="E236" i="1" s="1"/>
  <c r="E235" i="1" s="1"/>
  <c r="G233" i="1"/>
  <c r="G232" i="1" s="1"/>
  <c r="G231" i="1" s="1"/>
  <c r="G230" i="1" s="1"/>
  <c r="G229" i="1" s="1"/>
  <c r="G228" i="1" s="1"/>
  <c r="G227" i="1" s="1"/>
  <c r="F232" i="1"/>
  <c r="F231" i="1" s="1"/>
  <c r="F230" i="1" s="1"/>
  <c r="F229" i="1" s="1"/>
  <c r="F228" i="1" s="1"/>
  <c r="F227" i="1" s="1"/>
  <c r="E232" i="1"/>
  <c r="E231" i="1" s="1"/>
  <c r="E230" i="1" s="1"/>
  <c r="E229" i="1" s="1"/>
  <c r="E228" i="1" s="1"/>
  <c r="E227" i="1" s="1"/>
  <c r="G226" i="1"/>
  <c r="G225" i="1" s="1"/>
  <c r="G222" i="1" s="1"/>
  <c r="F225" i="1"/>
  <c r="F222" i="1" s="1"/>
  <c r="E225" i="1"/>
  <c r="G224" i="1"/>
  <c r="G223" i="1" s="1"/>
  <c r="F223" i="1"/>
  <c r="E223" i="1"/>
  <c r="E221" i="1" s="1"/>
  <c r="E220" i="1" s="1"/>
  <c r="G217" i="1"/>
  <c r="G216" i="1" s="1"/>
  <c r="G215" i="1" s="1"/>
  <c r="G214" i="1" s="1"/>
  <c r="G213" i="1" s="1"/>
  <c r="G212" i="1" s="1"/>
  <c r="G211" i="1" s="1"/>
  <c r="F216" i="1"/>
  <c r="F215" i="1" s="1"/>
  <c r="F214" i="1" s="1"/>
  <c r="F213" i="1" s="1"/>
  <c r="F212" i="1" s="1"/>
  <c r="F211" i="1" s="1"/>
  <c r="E216" i="1"/>
  <c r="E215" i="1" s="1"/>
  <c r="E214" i="1" s="1"/>
  <c r="E213" i="1" s="1"/>
  <c r="E212" i="1" s="1"/>
  <c r="E211" i="1" s="1"/>
  <c r="G210" i="1"/>
  <c r="G209" i="1" s="1"/>
  <c r="G208" i="1" s="1"/>
  <c r="G207" i="1" s="1"/>
  <c r="G206" i="1" s="1"/>
  <c r="G205" i="1" s="1"/>
  <c r="G204" i="1" s="1"/>
  <c r="F209" i="1"/>
  <c r="F208" i="1" s="1"/>
  <c r="F207" i="1" s="1"/>
  <c r="F206" i="1" s="1"/>
  <c r="F205" i="1" s="1"/>
  <c r="F204" i="1" s="1"/>
  <c r="E209" i="1"/>
  <c r="E208" i="1"/>
  <c r="E207" i="1" s="1"/>
  <c r="E206" i="1" s="1"/>
  <c r="E205" i="1" s="1"/>
  <c r="E204" i="1" s="1"/>
  <c r="G199" i="1"/>
  <c r="G198" i="1" s="1"/>
  <c r="G197" i="1" s="1"/>
  <c r="G196" i="1" s="1"/>
  <c r="G195" i="1" s="1"/>
  <c r="F198" i="1"/>
  <c r="F197" i="1" s="1"/>
  <c r="F196" i="1" s="1"/>
  <c r="F195" i="1" s="1"/>
  <c r="E198" i="1"/>
  <c r="E197" i="1" s="1"/>
  <c r="E196" i="1" s="1"/>
  <c r="E195" i="1" s="1"/>
  <c r="G194" i="1"/>
  <c r="G193" i="1" s="1"/>
  <c r="E193" i="1"/>
  <c r="G192" i="1"/>
  <c r="G191" i="1" s="1"/>
  <c r="F191" i="1"/>
  <c r="F190" i="1" s="1"/>
  <c r="E191" i="1"/>
  <c r="G189" i="1"/>
  <c r="G188" i="1" s="1"/>
  <c r="F188" i="1"/>
  <c r="E188" i="1"/>
  <c r="G187" i="1"/>
  <c r="G186" i="1" s="1"/>
  <c r="F186" i="1"/>
  <c r="E186" i="1"/>
  <c r="G185" i="1"/>
  <c r="G184" i="1" s="1"/>
  <c r="F184" i="1"/>
  <c r="E184" i="1"/>
  <c r="G179" i="1"/>
  <c r="G178" i="1" s="1"/>
  <c r="G177" i="1" s="1"/>
  <c r="G176" i="1" s="1"/>
  <c r="G175" i="1" s="1"/>
  <c r="F178" i="1"/>
  <c r="F177" i="1" s="1"/>
  <c r="F176" i="1" s="1"/>
  <c r="F175" i="1" s="1"/>
  <c r="E178" i="1"/>
  <c r="E177" i="1" s="1"/>
  <c r="E176" i="1" s="1"/>
  <c r="E175" i="1" s="1"/>
  <c r="G172" i="1"/>
  <c r="G171" i="1" s="1"/>
  <c r="G170" i="1" s="1"/>
  <c r="G169" i="1" s="1"/>
  <c r="G168" i="1" s="1"/>
  <c r="G167" i="1" s="1"/>
  <c r="F171" i="1"/>
  <c r="F170" i="1" s="1"/>
  <c r="F169" i="1" s="1"/>
  <c r="F168" i="1" s="1"/>
  <c r="F167" i="1" s="1"/>
  <c r="E171" i="1"/>
  <c r="E170" i="1" s="1"/>
  <c r="E169" i="1" s="1"/>
  <c r="E168" i="1" s="1"/>
  <c r="E167" i="1" s="1"/>
  <c r="G166" i="1"/>
  <c r="G165" i="1" s="1"/>
  <c r="G164" i="1" s="1"/>
  <c r="G163" i="1" s="1"/>
  <c r="G162" i="1" s="1"/>
  <c r="G161" i="1" s="1"/>
  <c r="F165" i="1"/>
  <c r="F164" i="1" s="1"/>
  <c r="F163" i="1" s="1"/>
  <c r="F162" i="1" s="1"/>
  <c r="F161" i="1" s="1"/>
  <c r="E165" i="1"/>
  <c r="E164" i="1" s="1"/>
  <c r="E163" i="1" s="1"/>
  <c r="E162" i="1" s="1"/>
  <c r="E161" i="1" s="1"/>
  <c r="G159" i="1"/>
  <c r="G158" i="1" s="1"/>
  <c r="G157" i="1" s="1"/>
  <c r="G156" i="1" s="1"/>
  <c r="G155" i="1" s="1"/>
  <c r="F158" i="1"/>
  <c r="F157" i="1" s="1"/>
  <c r="F156" i="1" s="1"/>
  <c r="F155" i="1" s="1"/>
  <c r="E158" i="1"/>
  <c r="E157" i="1" s="1"/>
  <c r="E156" i="1" s="1"/>
  <c r="E155" i="1" s="1"/>
  <c r="G154" i="1"/>
  <c r="G153" i="1" s="1"/>
  <c r="F153" i="1"/>
  <c r="E153" i="1"/>
  <c r="G152" i="1"/>
  <c r="G151" i="1" s="1"/>
  <c r="F151" i="1"/>
  <c r="E151" i="1"/>
  <c r="G147" i="1"/>
  <c r="G146" i="1" s="1"/>
  <c r="G145" i="1" s="1"/>
  <c r="F146" i="1"/>
  <c r="F145" i="1" s="1"/>
  <c r="E146" i="1"/>
  <c r="E145" i="1" s="1"/>
  <c r="G144" i="1"/>
  <c r="G143" i="1" s="1"/>
  <c r="G142" i="1" s="1"/>
  <c r="F143" i="1"/>
  <c r="F142" i="1" s="1"/>
  <c r="E143" i="1"/>
  <c r="E142" i="1" s="1"/>
  <c r="G140" i="1"/>
  <c r="G139" i="1" s="1"/>
  <c r="G138" i="1" s="1"/>
  <c r="F139" i="1"/>
  <c r="F138" i="1" s="1"/>
  <c r="G137" i="1"/>
  <c r="G136" i="1" s="1"/>
  <c r="G135" i="1" s="1"/>
  <c r="F136" i="1"/>
  <c r="F135" i="1" s="1"/>
  <c r="E136" i="1"/>
  <c r="E135" i="1" s="1"/>
  <c r="G134" i="1"/>
  <c r="G133" i="1" s="1"/>
  <c r="G132" i="1" s="1"/>
  <c r="F133" i="1"/>
  <c r="F132" i="1" s="1"/>
  <c r="E133" i="1"/>
  <c r="E132" i="1" s="1"/>
  <c r="G128" i="1"/>
  <c r="G127" i="1" s="1"/>
  <c r="G126" i="1" s="1"/>
  <c r="G124" i="1" s="1"/>
  <c r="G123" i="1" s="1"/>
  <c r="G122" i="1" s="1"/>
  <c r="F127" i="1"/>
  <c r="F126" i="1" s="1"/>
  <c r="E127" i="1"/>
  <c r="E126" i="1" s="1"/>
  <c r="E125" i="1" s="1"/>
  <c r="G120" i="1"/>
  <c r="G119" i="1" s="1"/>
  <c r="G118" i="1" s="1"/>
  <c r="F119" i="1"/>
  <c r="F118" i="1" s="1"/>
  <c r="E119" i="1"/>
  <c r="E118" i="1"/>
  <c r="G117" i="1"/>
  <c r="G116" i="1" s="1"/>
  <c r="G115" i="1" s="1"/>
  <c r="F116" i="1"/>
  <c r="F115" i="1" s="1"/>
  <c r="E116" i="1"/>
  <c r="E115" i="1" s="1"/>
  <c r="G114" i="1"/>
  <c r="G113" i="1" s="1"/>
  <c r="G112" i="1" s="1"/>
  <c r="F113" i="1"/>
  <c r="F112" i="1" s="1"/>
  <c r="E113" i="1"/>
  <c r="E112" i="1" s="1"/>
  <c r="G107" i="1"/>
  <c r="G106" i="1" s="1"/>
  <c r="G105" i="1" s="1"/>
  <c r="G104" i="1" s="1"/>
  <c r="G103" i="1" s="1"/>
  <c r="F106" i="1"/>
  <c r="F105" i="1" s="1"/>
  <c r="F104" i="1" s="1"/>
  <c r="F103" i="1" s="1"/>
  <c r="E106" i="1"/>
  <c r="E105" i="1" s="1"/>
  <c r="E104" i="1" s="1"/>
  <c r="E103" i="1" s="1"/>
  <c r="G102" i="1"/>
  <c r="G101" i="1" s="1"/>
  <c r="G100" i="1" s="1"/>
  <c r="G99" i="1" s="1"/>
  <c r="G98" i="1" s="1"/>
  <c r="F101" i="1"/>
  <c r="F100" i="1" s="1"/>
  <c r="F99" i="1" s="1"/>
  <c r="F98" i="1" s="1"/>
  <c r="E101" i="1"/>
  <c r="E100" i="1" s="1"/>
  <c r="E99" i="1" s="1"/>
  <c r="E98" i="1" s="1"/>
  <c r="G97" i="1"/>
  <c r="G96" i="1" s="1"/>
  <c r="G95" i="1" s="1"/>
  <c r="F96" i="1"/>
  <c r="F95" i="1" s="1"/>
  <c r="E96" i="1"/>
  <c r="E95" i="1" s="1"/>
  <c r="G94" i="1"/>
  <c r="G93" i="1" s="1"/>
  <c r="G92" i="1" s="1"/>
  <c r="F93" i="1"/>
  <c r="F92" i="1" s="1"/>
  <c r="E93" i="1"/>
  <c r="E92" i="1" s="1"/>
  <c r="G85" i="1"/>
  <c r="G84" i="1" s="1"/>
  <c r="G83" i="1" s="1"/>
  <c r="F84" i="1"/>
  <c r="F83" i="1" s="1"/>
  <c r="E84" i="1"/>
  <c r="E83" i="1" s="1"/>
  <c r="G82" i="1"/>
  <c r="G81" i="1" s="1"/>
  <c r="F81" i="1"/>
  <c r="E81" i="1"/>
  <c r="G80" i="1"/>
  <c r="G79" i="1" s="1"/>
  <c r="F79" i="1"/>
  <c r="E79" i="1"/>
  <c r="G73" i="1"/>
  <c r="G72" i="1" s="1"/>
  <c r="G71" i="1" s="1"/>
  <c r="G70" i="1" s="1"/>
  <c r="G69" i="1" s="1"/>
  <c r="G68" i="1" s="1"/>
  <c r="F72" i="1"/>
  <c r="F71" i="1" s="1"/>
  <c r="F70" i="1" s="1"/>
  <c r="F69" i="1" s="1"/>
  <c r="F68" i="1" s="1"/>
  <c r="E72" i="1"/>
  <c r="E71" i="1" s="1"/>
  <c r="E70" i="1" s="1"/>
  <c r="E69" i="1" s="1"/>
  <c r="E68" i="1" s="1"/>
  <c r="G66" i="1"/>
  <c r="G65" i="1" s="1"/>
  <c r="F65" i="1"/>
  <c r="E65" i="1"/>
  <c r="G64" i="1"/>
  <c r="G63" i="1" s="1"/>
  <c r="F63" i="1"/>
  <c r="E63" i="1"/>
  <c r="G57" i="1"/>
  <c r="G56" i="1"/>
  <c r="G55" i="1" s="1"/>
  <c r="F56" i="1"/>
  <c r="F55" i="1" s="1"/>
  <c r="E56" i="1"/>
  <c r="E55" i="1"/>
  <c r="G54" i="1"/>
  <c r="G53" i="1" s="1"/>
  <c r="F53" i="1"/>
  <c r="E53" i="1"/>
  <c r="G52" i="1"/>
  <c r="G51" i="1" s="1"/>
  <c r="F51" i="1"/>
  <c r="E51" i="1"/>
  <c r="G50" i="1"/>
  <c r="G49" i="1"/>
  <c r="F48" i="1"/>
  <c r="E48" i="1"/>
  <c r="G44" i="1"/>
  <c r="G43" i="1"/>
  <c r="F42" i="1"/>
  <c r="E42" i="1"/>
  <c r="G41" i="1"/>
  <c r="G40" i="1" s="1"/>
  <c r="F40" i="1"/>
  <c r="E40" i="1"/>
  <c r="G39" i="1"/>
  <c r="G38" i="1" s="1"/>
  <c r="F38" i="1"/>
  <c r="E38" i="1"/>
  <c r="G37" i="1"/>
  <c r="G36" i="1" s="1"/>
  <c r="F36" i="1"/>
  <c r="E36" i="1"/>
  <c r="G32" i="1"/>
  <c r="G31" i="1" s="1"/>
  <c r="G30" i="1" s="1"/>
  <c r="G29" i="1" s="1"/>
  <c r="G28" i="1" s="1"/>
  <c r="F31" i="1"/>
  <c r="F30" i="1" s="1"/>
  <c r="F29" i="1" s="1"/>
  <c r="F28" i="1" s="1"/>
  <c r="E31" i="1"/>
  <c r="E30" i="1" s="1"/>
  <c r="E29" i="1" s="1"/>
  <c r="E28" i="1" s="1"/>
  <c r="G24" i="1"/>
  <c r="G23" i="1" s="1"/>
  <c r="G22" i="1" s="1"/>
  <c r="F23" i="1"/>
  <c r="F22" i="1" s="1"/>
  <c r="E23" i="1"/>
  <c r="E22" i="1" s="1"/>
  <c r="G21" i="1"/>
  <c r="G20" i="1" s="1"/>
  <c r="F20" i="1"/>
  <c r="E20" i="1"/>
  <c r="G19" i="1"/>
  <c r="G18" i="1" s="1"/>
  <c r="F18" i="1"/>
  <c r="E18" i="1"/>
  <c r="G14" i="1"/>
  <c r="G13" i="1" s="1"/>
  <c r="F13" i="1"/>
  <c r="E13" i="1"/>
  <c r="G12" i="1"/>
  <c r="G11" i="1" s="1"/>
  <c r="F11" i="1"/>
  <c r="E11" i="1"/>
  <c r="E10" i="1" l="1"/>
  <c r="E9" i="1" s="1"/>
  <c r="E8" i="1" s="1"/>
  <c r="G48" i="1"/>
  <c r="G190" i="1"/>
  <c r="E190" i="1"/>
  <c r="E62" i="1"/>
  <c r="E61" i="1" s="1"/>
  <c r="E60" i="1" s="1"/>
  <c r="E59" i="1" s="1"/>
  <c r="E58" i="1" s="1"/>
  <c r="G234" i="1"/>
  <c r="E17" i="1"/>
  <c r="F10" i="1"/>
  <c r="F9" i="1" s="1"/>
  <c r="F8" i="1" s="1"/>
  <c r="F91" i="1"/>
  <c r="F90" i="1" s="1"/>
  <c r="F89" i="1" s="1"/>
  <c r="F88" i="1" s="1"/>
  <c r="F87" i="1" s="1"/>
  <c r="E150" i="1"/>
  <c r="E149" i="1" s="1"/>
  <c r="E148" i="1" s="1"/>
  <c r="E141" i="1" s="1"/>
  <c r="F183" i="1"/>
  <c r="F182" i="1" s="1"/>
  <c r="F181" i="1" s="1"/>
  <c r="F180" i="1" s="1"/>
  <c r="F17" i="1"/>
  <c r="F16" i="1" s="1"/>
  <c r="F15" i="1" s="1"/>
  <c r="G42" i="1"/>
  <c r="G35" i="1" s="1"/>
  <c r="G34" i="1" s="1"/>
  <c r="F62" i="1"/>
  <c r="F61" i="1" s="1"/>
  <c r="F60" i="1" s="1"/>
  <c r="F59" i="1" s="1"/>
  <c r="F58" i="1" s="1"/>
  <c r="E78" i="1"/>
  <c r="E77" i="1" s="1"/>
  <c r="E76" i="1" s="1"/>
  <c r="E75" i="1" s="1"/>
  <c r="E74" i="1" s="1"/>
  <c r="E67" i="1" s="1"/>
  <c r="F221" i="1"/>
  <c r="F220" i="1" s="1"/>
  <c r="F78" i="1"/>
  <c r="F77" i="1" s="1"/>
  <c r="F76" i="1" s="1"/>
  <c r="F75" i="1" s="1"/>
  <c r="F74" i="1" s="1"/>
  <c r="F67" i="1" s="1"/>
  <c r="F150" i="1"/>
  <c r="F149" i="1" s="1"/>
  <c r="F148" i="1" s="1"/>
  <c r="F141" i="1" s="1"/>
  <c r="E183" i="1"/>
  <c r="E182" i="1" s="1"/>
  <c r="E47" i="1"/>
  <c r="E46" i="1" s="1"/>
  <c r="E45" i="1" s="1"/>
  <c r="G111" i="1"/>
  <c r="G110" i="1" s="1"/>
  <c r="G109" i="1" s="1"/>
  <c r="G108" i="1" s="1"/>
  <c r="E131" i="1"/>
  <c r="E130" i="1" s="1"/>
  <c r="E129" i="1" s="1"/>
  <c r="G150" i="1"/>
  <c r="G149" i="1" s="1"/>
  <c r="G148" i="1" s="1"/>
  <c r="G141" i="1" s="1"/>
  <c r="F160" i="1"/>
  <c r="E91" i="1"/>
  <c r="E90" i="1" s="1"/>
  <c r="E89" i="1" s="1"/>
  <c r="E88" i="1" s="1"/>
  <c r="E87" i="1" s="1"/>
  <c r="E124" i="1"/>
  <c r="E123" i="1" s="1"/>
  <c r="E122" i="1" s="1"/>
  <c r="F131" i="1"/>
  <c r="F130" i="1" s="1"/>
  <c r="F129" i="1" s="1"/>
  <c r="G91" i="1"/>
  <c r="G90" i="1" s="1"/>
  <c r="G89" i="1" s="1"/>
  <c r="G88" i="1" s="1"/>
  <c r="G87" i="1" s="1"/>
  <c r="E35" i="1"/>
  <c r="E34" i="1" s="1"/>
  <c r="G131" i="1"/>
  <c r="G130" i="1" s="1"/>
  <c r="G129" i="1" s="1"/>
  <c r="G183" i="1"/>
  <c r="G182" i="1" s="1"/>
  <c r="F47" i="1"/>
  <c r="F46" i="1" s="1"/>
  <c r="F45" i="1" s="1"/>
  <c r="G78" i="1"/>
  <c r="G77" i="1" s="1"/>
  <c r="G76" i="1" s="1"/>
  <c r="G75" i="1" s="1"/>
  <c r="G74" i="1" s="1"/>
  <c r="G67" i="1" s="1"/>
  <c r="G10" i="1"/>
  <c r="G9" i="1" s="1"/>
  <c r="G8" i="1" s="1"/>
  <c r="F35" i="1"/>
  <c r="F34" i="1" s="1"/>
  <c r="E111" i="1"/>
  <c r="E110" i="1" s="1"/>
  <c r="E109" i="1" s="1"/>
  <c r="E108" i="1" s="1"/>
  <c r="G160" i="1"/>
  <c r="F124" i="1"/>
  <c r="F123" i="1" s="1"/>
  <c r="F122" i="1" s="1"/>
  <c r="F125" i="1"/>
  <c r="G17" i="1"/>
  <c r="G16" i="1" s="1"/>
  <c r="G15" i="1" s="1"/>
  <c r="F111" i="1"/>
  <c r="F110" i="1" s="1"/>
  <c r="F109" i="1" s="1"/>
  <c r="F108" i="1" s="1"/>
  <c r="E234" i="1"/>
  <c r="E16" i="1"/>
  <c r="E15" i="1" s="1"/>
  <c r="G47" i="1"/>
  <c r="G46" i="1" s="1"/>
  <c r="G45" i="1" s="1"/>
  <c r="G62" i="1"/>
  <c r="G61" i="1" s="1"/>
  <c r="G60" i="1" s="1"/>
  <c r="G59" i="1" s="1"/>
  <c r="G58" i="1" s="1"/>
  <c r="E160" i="1"/>
  <c r="F234" i="1"/>
  <c r="G125" i="1"/>
  <c r="E219" i="1"/>
  <c r="E218" i="1" s="1"/>
  <c r="E203" i="1" s="1"/>
  <c r="F174" i="1" l="1"/>
  <c r="F173" i="1" s="1"/>
  <c r="G181" i="1"/>
  <c r="G180" i="1" s="1"/>
  <c r="G174" i="1" s="1"/>
  <c r="G173" i="1" s="1"/>
  <c r="E181" i="1"/>
  <c r="E180" i="1" s="1"/>
  <c r="E174" i="1" s="1"/>
  <c r="E173" i="1" s="1"/>
  <c r="F219" i="1"/>
  <c r="F218" i="1" s="1"/>
  <c r="F203" i="1" s="1"/>
  <c r="F86" i="1"/>
  <c r="E86" i="1"/>
  <c r="G121" i="1"/>
  <c r="G86" i="1"/>
  <c r="E121" i="1"/>
  <c r="E33" i="1"/>
  <c r="E7" i="1" s="1"/>
  <c r="G33" i="1"/>
  <c r="G7" i="1" s="1"/>
  <c r="F33" i="1"/>
  <c r="F7" i="1" s="1"/>
  <c r="G221" i="1"/>
  <c r="G220" i="1" s="1"/>
  <c r="G219" i="1"/>
  <c r="G218" i="1" s="1"/>
  <c r="G203" i="1" s="1"/>
  <c r="F121" i="1"/>
  <c r="F6" i="1" l="1"/>
  <c r="E6" i="1"/>
  <c r="G6" i="1"/>
</calcChain>
</file>

<file path=xl/sharedStrings.xml><?xml version="1.0" encoding="utf-8"?>
<sst xmlns="http://schemas.openxmlformats.org/spreadsheetml/2006/main" count="801" uniqueCount="296">
  <si>
    <t>(в рублях)</t>
  </si>
  <si>
    <t>Наименование</t>
  </si>
  <si>
    <t>Раздел, под-раздел</t>
  </si>
  <si>
    <t>Целевая статья</t>
  </si>
  <si>
    <t>Группы и подгруппы видов расходов</t>
  </si>
  <si>
    <t>Утвержденный план</t>
  </si>
  <si>
    <t>Поправки (+,-)</t>
  </si>
  <si>
    <t>Уточненный план</t>
  </si>
  <si>
    <t>РАСХОДЫ ВСЕГО:</t>
  </si>
  <si>
    <t>Общегосударственные вопросы</t>
  </si>
  <si>
    <t>01 00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</si>
  <si>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</si>
  <si>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01 03</t>
  </si>
  <si>
    <t>Муниципальная программа "Совершенствование системы муниципального управления и создание условий муниципальной службы"</t>
  </si>
  <si>
    <t>04 0 00 00000</t>
  </si>
  <si>
    <t>Центральный аппарат</t>
  </si>
  <si>
    <t>04 0 01 00440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</si>
  <si>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</si>
  <si>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</si>
  <si>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</si>
  <si>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</si>
  <si>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</si>
  <si>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</si>
  <si>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</si>
  <si>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</si>
  <si>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</si>
  <si>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</si>
  <si>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 xml:space="preserve">01 04 </t>
  </si>
  <si>
    <t>04 0 01 00410</t>
  </si>
  <si>
    <t>Глава местной администрации (исполнительно-распорядительного органа муниципального образования)</t>
  </si>
  <si>
    <t>04 0 01 00420</t>
  </si>
  <si>
    <t>Резервные фонды</t>
  </si>
  <si>
    <t>01 11</t>
  </si>
  <si>
    <t>"Совершенствование системы управления общественными финансами в Администрации ГП "Город Кременки"</t>
  </si>
  <si>
    <t>51 0 00 00000</t>
  </si>
  <si>
    <t>Резервный фонд Администрации ГП "Город Кременки"</t>
  </si>
  <si>
    <t>51 0 04 07060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</si>
  <si>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</si>
  <si>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</si>
  <si>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</si>
  <si>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</si>
  <si>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</si>
  <si>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01 13</t>
  </si>
  <si>
    <t>Выполнение других обязательств государства</t>
  </si>
  <si>
    <t>04 0 01 00430</t>
  </si>
  <si>
    <t>Расходы на выплаты персоналу казенных учреждений</t>
  </si>
  <si>
    <t>Социальное обеспечение и иные выплаты населению</t>
  </si>
  <si>
    <t>300</t>
  </si>
  <si>
    <t>Иные выплаты населению</t>
  </si>
  <si>
    <t>360</t>
  </si>
  <si>
    <t>Исполнение судебных актов</t>
  </si>
  <si>
    <t>830</t>
  </si>
  <si>
    <t>Уплата налогов, сборов и иных платежей</t>
  </si>
  <si>
    <t>850</t>
  </si>
  <si>
    <t>Муниципальная прграмма "Кадровая политика  ГП "Город Кременки"</t>
  </si>
  <si>
    <t>48 0 00 00000</t>
  </si>
  <si>
    <t>Основное мероприятие "Повышение квалификации, укомплектование кадрами муниципальных служащих и другими категориями работников Администрации ГП "Город Кременки"</t>
  </si>
  <si>
    <t>48 0 01 00000</t>
  </si>
  <si>
    <t>Кадровый потенциал учреждений и повышение заинтересованности муниципальных служащих в качестве оказываемых услуг</t>
  </si>
  <si>
    <t>48 0 01 00670</t>
  </si>
  <si>
    <t>110</t>
  </si>
  <si>
    <t xml:space="preserve"> Стимулирование руководителей исполнительно-распорядительных органов муниципальных образований области</t>
  </si>
  <si>
    <t>51 0 02 00530</t>
  </si>
  <si>
    <t>000</t>
  </si>
  <si>
    <t>Средства, передаваемые для компенсации дополнительных расходов, возникших в результате решений, принятых органами власти другого уровн</t>
  </si>
  <si>
    <t>51 0 05 70150</t>
  </si>
  <si>
    <t>Национальная оборона</t>
  </si>
  <si>
    <t>02 00</t>
  </si>
  <si>
    <t>Мобилизационная и вневойсковая подготовка</t>
  </si>
  <si>
    <t>02 03</t>
  </si>
  <si>
    <t>Непрограммные расходы федеральных органов исполнительной власти</t>
  </si>
  <si>
    <t>0203</t>
  </si>
  <si>
    <t>99 0 00 00000</t>
  </si>
  <si>
    <t>Непрограммные расходы</t>
  </si>
  <si>
    <t>99 9 00 00000</t>
  </si>
  <si>
    <t>Осуществление первичного воинского учета на территориях, где отсутствуют военные комиссариаты</t>
  </si>
  <si>
    <t>99 9  00 51180</t>
  </si>
  <si>
    <t>Расходы на выплаты персоналу в целях обеспечения выполнения функций государственными органами, казенными учреждениями, органами управления государственными внебюджетными фондами</t>
  </si>
  <si>
    <t xml:space="preserve">Расходы на выплаты персоналу  государственных органов </t>
  </si>
  <si>
    <t>Закупка товаров, работ и услуг для государственных нужд</t>
  </si>
  <si>
    <t>Иные закупки товаров, работ и услуг для государственных нужд</t>
  </si>
  <si>
    <t>Национальная безопасность и правоохранительная деятельность</t>
  </si>
  <si>
    <t>03 00</t>
  </si>
  <si>
    <t>Гражданская оборона</t>
  </si>
  <si>
    <t>03 09</t>
  </si>
  <si>
    <t>Муниципальная программа "Безопасность жизнедеятельности на территории городского поселения "Город Кременки"</t>
  </si>
  <si>
    <t>10 0 00 00000</t>
  </si>
  <si>
    <t>Основное мероприятие "Приобретение средств защиты"</t>
  </si>
  <si>
    <t>10 0 01 00000</t>
  </si>
  <si>
    <t>Материально-техническое обеспечение в области гражданской обороны</t>
  </si>
  <si>
    <t>10 1 01 00110</t>
  </si>
  <si>
    <t/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</si>
  <si>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</si>
  <si>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</si>
  <si>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 "Безопасность жизнедеятельности на территории городского поселения "Город Кременки""</t>
  </si>
  <si>
    <t>Подпрограмма "Охрана правопорядка"</t>
  </si>
  <si>
    <t>10 2 00 00000</t>
  </si>
  <si>
    <t>Основное мероприятие "Охрана города Кременки"</t>
  </si>
  <si>
    <t>10 2 01 00000</t>
  </si>
  <si>
    <t xml:space="preserve">Реализация мероприятий </t>
  </si>
  <si>
    <t>10 2 01 00660</t>
  </si>
  <si>
    <t>Реализация мероприятий по взаимодействию с муниципальным районом</t>
  </si>
  <si>
    <t>10 0 00 70660</t>
  </si>
  <si>
    <t>10 2 01 70660</t>
  </si>
  <si>
    <t xml:space="preserve">Иные закупки товаров, работ и услуг для обеспечения государственных (муниципальных) нужд    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</si>
  <si>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</si>
  <si>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</si>
  <si>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</si>
  <si>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</si>
  <si>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 «Развитие дорожного хозяйства  ГП «Город Кремёнки»</t>
  </si>
  <si>
    <t>24 0 00 00000</t>
  </si>
  <si>
    <t>Подпрограмма "Совершенствование и развитие сети автомобильных дорог"</t>
  </si>
  <si>
    <t xml:space="preserve"> 24 2 00 00000</t>
  </si>
  <si>
    <t>Реализация мероприятий подпрограммы "Совершенствование и развитие сети автомобильных дорог на 2014-2020 годы" района за счет средств дорожного фонда</t>
  </si>
  <si>
    <t>24 2 00 00000</t>
  </si>
  <si>
    <t>Ремонт автомобильных дорог общего пользавания местного значения за счет средств Дорожного фонда</t>
  </si>
  <si>
    <t>24 2 01 00000</t>
  </si>
  <si>
    <t>Текущий ремонт дорог за счет средств Дорожного фонда</t>
  </si>
  <si>
    <t>24 2 01 9Д030</t>
  </si>
  <si>
    <t>Содержание автомобильных дорог общего пользавания местного значения за счет средств Дорожного фонда</t>
  </si>
  <si>
    <t>24 2 01 9Д040</t>
  </si>
  <si>
    <r>
      <t>Реализация мероприятий подпрограммы "Совершенствование и развитие сети автомобильных дорог"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поселения</t>
    </r>
  </si>
  <si>
    <t>Основное мероприятие" Содержание и ремонт дорог ГП "Город Кременки"</t>
  </si>
  <si>
    <t xml:space="preserve"> Материально-техническое обеспечение в области дорожного хозяйства</t>
  </si>
  <si>
    <t>24 2 01 07510</t>
  </si>
  <si>
    <t>Подпрограмма «Повышение безопасности дорожного движения  в  ГП «Город Кремёнки»</t>
  </si>
  <si>
    <t>24 Б 00 00000</t>
  </si>
  <si>
    <t>Основное мероприятие "Работы в области безопасности дорожного жвижения"</t>
  </si>
  <si>
    <t>24 Б 01 00000</t>
  </si>
  <si>
    <t>Развитие системы организации движения транспортных средств и пешеходов и повышение безопасности дорожных условий</t>
  </si>
  <si>
    <t>24 Б 01 07540</t>
  </si>
  <si>
    <t>Другие вопросы в области национальной экономики</t>
  </si>
  <si>
    <t>04 12</t>
  </si>
  <si>
    <t>Муниципальная программа "Управление имущественным комплексом ГП "Город Кременки"</t>
  </si>
  <si>
    <t>38 0 00 00000</t>
  </si>
  <si>
    <t>Подпрограмма  "Территориальное планирование ГП "Город Кременки""</t>
  </si>
  <si>
    <t>38 1 00 00000</t>
  </si>
  <si>
    <t>Основное мероприятие "Формирование системы учета и управления  земель находящихся в собственности ГП "Город Кременки"</t>
  </si>
  <si>
    <t>38 1 01 00000</t>
  </si>
  <si>
    <t>Реализация мероприятий в сфере управления муниципальным имуществом</t>
  </si>
  <si>
    <t>38 1 01 76220</t>
  </si>
  <si>
    <t>Реализация мероприятий в области земельных отношений</t>
  </si>
  <si>
    <t>38 1 01 76230</t>
  </si>
  <si>
    <t>Жилищно-коммунальное хозяйство</t>
  </si>
  <si>
    <t>05 00</t>
  </si>
  <si>
    <t>Жилищное хозяйство</t>
  </si>
  <si>
    <t>05 01</t>
  </si>
  <si>
    <t xml:space="preserve">Муниципальная  программа "Обеспечение  доступным и комфортным жильем и коммунальными услугами населения города Кременки" </t>
  </si>
  <si>
    <t>05 0 00 00000</t>
  </si>
  <si>
    <t>Подпрограмма "Капитальный ремонт муниципального жилого фонда"</t>
  </si>
  <si>
    <t>05 Д 00 00000</t>
  </si>
  <si>
    <t>Основное мероприятие "Взнос в Фонд капитального ремонта по муниципальному имуществу"</t>
  </si>
  <si>
    <t>05 Д 01 00000</t>
  </si>
  <si>
    <t>Обеспечение мероприятий по капитальному ремонту многоквартирных домов</t>
  </si>
  <si>
    <t>05 Д 01 75050</t>
  </si>
  <si>
    <t>Коммунальное хозяйство</t>
  </si>
  <si>
    <t>05 02</t>
  </si>
  <si>
    <t xml:space="preserve">Муниципальная программа "Энергосбережение и повышение энергоэффективности  ГП "Город Кременки" </t>
  </si>
  <si>
    <t>30 0 00 00000</t>
  </si>
  <si>
    <t>Основное мероприятие "Энергосбережение в сфере ЖКХ"</t>
  </si>
  <si>
    <t>30 0 01 00000</t>
  </si>
  <si>
    <t>Мероприятия, направленные на энергосбережение и повышение энергоэффективности в ГП "Город Кременки"</t>
  </si>
  <si>
    <t>30 0 01 07910</t>
  </si>
  <si>
    <t>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</t>
  </si>
  <si>
    <t>0502</t>
  </si>
  <si>
    <t>30 0 01 S9111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</si>
  <si>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</si>
  <si>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810</t>
  </si>
  <si>
    <t>Благоустройство</t>
  </si>
  <si>
    <t>05 03</t>
  </si>
  <si>
    <t>Реализация программ формирования современной городской среды</t>
  </si>
  <si>
    <t>31 1 И4 55550</t>
  </si>
  <si>
    <t>Реализация проектов развития общественной инфраструктуры муниципальных образований, основанных на местных инициативах</t>
  </si>
  <si>
    <t>51 0 06 S0240</t>
  </si>
  <si>
    <t xml:space="preserve">Муниципальная  программа "Благоустройство территории городского поселения  "Город Кременки" </t>
  </si>
  <si>
    <t>80 0 00 00000</t>
  </si>
  <si>
    <t>Основное мероприятие "Содердание территории ГП "Город Кременки"</t>
  </si>
  <si>
    <t>80 0 01 00000</t>
  </si>
  <si>
    <t>Реализация мероприятий в области благоустройства</t>
  </si>
  <si>
    <t>80 0 01 00660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</si>
  <si>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</si>
  <si>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</si>
  <si>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</si>
  <si>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</si>
  <si>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</si>
  <si>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</si>
  <si>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</si>
  <si>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06 03</t>
  </si>
  <si>
    <t>Мероприятия в области охраны окружающей среды</t>
  </si>
  <si>
    <t>80 0 01 63110</t>
  </si>
  <si>
    <t>Образование</t>
  </si>
  <si>
    <t>07 00</t>
  </si>
  <si>
    <t>Профессиональная подготовка, переподготовка и повышение квалификации</t>
  </si>
  <si>
    <t>07 05</t>
  </si>
  <si>
    <t>Основное мероприятие "Повышение квалиффикации, укомплектование кадрами муниципальных служащих и другими категориями работников Администрации ГП "Город Кременки"</t>
  </si>
  <si>
    <t>Молодежная политика</t>
  </si>
  <si>
    <t>07 07</t>
  </si>
  <si>
    <t>Муниципальная программа "Патриотическое воспитание населения г. Кременки Калужской области и подготовка граждан к военной службе"</t>
  </si>
  <si>
    <t>47 0 00 00000</t>
  </si>
  <si>
    <t>Основное мероприятие "Патриотическое воспитание населения г. Кременки Калужской области и подготовка граждан к военной службе"</t>
  </si>
  <si>
    <t>47 0 01 00000</t>
  </si>
  <si>
    <t>Реализация мероприятий</t>
  </si>
  <si>
    <t>47 0 01 00710</t>
  </si>
  <si>
    <t>0707</t>
  </si>
  <si>
    <t xml:space="preserve">Культура, кинематография </t>
  </si>
  <si>
    <t>08 00</t>
  </si>
  <si>
    <t>Культура</t>
  </si>
  <si>
    <t>08 01</t>
  </si>
  <si>
    <t>Муниципальная программа "Развитие рынка труда в МО ГП "Город Кременки""</t>
  </si>
  <si>
    <t>07 0 00 00000</t>
  </si>
  <si>
    <t>Основное мероприятие "Организация временного трудоустройства несовершеннолетних граждан в возрасте от 14 до 18 лет в свободное от учебы время"</t>
  </si>
  <si>
    <t>07 1 01 00000</t>
  </si>
  <si>
    <t>Организация временного трудоустройства несовершеннолетних граждан</t>
  </si>
  <si>
    <t>07 1 01 04030</t>
  </si>
  <si>
    <t>Муниципальная  программа «Развитие культуры городского поселения "Город Кременки"</t>
  </si>
  <si>
    <t>11 0 00 00000</t>
  </si>
  <si>
    <t>Подпрограмма "Развитие учреждений культуры"</t>
  </si>
  <si>
    <t xml:space="preserve">08 01 </t>
  </si>
  <si>
    <t>11 1 00 00000</t>
  </si>
  <si>
    <t>Основное мероприятие "Выполнение функций казенных учреждений ГП "Город Кременки"</t>
  </si>
  <si>
    <t>11 1 01 00000</t>
  </si>
  <si>
    <t>Расходы на обеспечение деятельности (оказание услуг) муниципальных учреждений</t>
  </si>
  <si>
    <t>11 1 01 00990</t>
  </si>
  <si>
    <t>Уплата иных платежей</t>
  </si>
  <si>
    <t>Финансовое обеспечение и (или) возмещение расходов, связанных с созданием условий для показа национальных фильмов</t>
  </si>
  <si>
    <t>11 1 02 00500</t>
  </si>
  <si>
    <t>Подпрограмма "Организация и проведение мероприятий в сфере культуры"</t>
  </si>
  <si>
    <t>11 2 00 00000</t>
  </si>
  <si>
    <t>Основное мероприятие "Реализация культурных акций при участии учреждений подведомственных Администрац  ГП "Город Кременки"</t>
  </si>
  <si>
    <t>11 2 01 00000</t>
  </si>
  <si>
    <t>Предоставление услуг по проведению мероприятий в сфере культуры</t>
  </si>
  <si>
    <t>0801</t>
  </si>
  <si>
    <t>11 2 01 05080</t>
  </si>
  <si>
    <t>Социальная политика</t>
  </si>
  <si>
    <t>10 00</t>
  </si>
  <si>
    <t>Пенсионное обеспечение</t>
  </si>
  <si>
    <t>10 01</t>
  </si>
  <si>
    <t>Муниципальная  программа "Социальная поддержка граждан городского поселения "Город Кременки"</t>
  </si>
  <si>
    <t>03 0 00 00000</t>
  </si>
  <si>
    <t>Подпрограмма "Развитие мер социальной поддержки отдельных категорий граждан"</t>
  </si>
  <si>
    <t>03 1 00 00000</t>
  </si>
  <si>
    <t>Основное мероприятие "Оказание мер социальной поддрержки муниципальных служащих в связи с выходом на пенсию"</t>
  </si>
  <si>
    <t>03 1 03 00000</t>
  </si>
  <si>
    <t>Организация предоставления дополнительных социальных гарантий отдельным категориям граждан</t>
  </si>
  <si>
    <t>03 1 03 03030</t>
  </si>
  <si>
    <t>Публичные нормативные социальные выплаты гражданам</t>
  </si>
  <si>
    <t>310</t>
  </si>
  <si>
    <t>Социальное обеспечение населения</t>
  </si>
  <si>
    <t>10 03</t>
  </si>
  <si>
    <t>Основное мероприятие "Оказание мер социальной поддержки по оплате жилищно-коммунальных услуг работникам культуры г. Кременки"</t>
  </si>
  <si>
    <t>03 1 01 00000</t>
  </si>
  <si>
    <t>Исполнение полномочий на оказание мер социальной поддержки по оплате жилищно-коммунальных услуг работникам культуры в соответствии с Законом Калужской области от 30.12.2004 №13-ОЗ, за счет средств бюджетов поселений</t>
  </si>
  <si>
    <t>03 1 01 00980</t>
  </si>
  <si>
    <t>Межбюджетные трансферты</t>
  </si>
  <si>
    <t>500</t>
  </si>
  <si>
    <t>Иные межбюжетные трансферты</t>
  </si>
  <si>
    <t>540</t>
  </si>
  <si>
    <t>Другие вопросы в области социальной политики</t>
  </si>
  <si>
    <t>10 06</t>
  </si>
  <si>
    <t xml:space="preserve">Муниципальная  программа "Социальная поддержка граждан городского поселения "Город Кременки" </t>
  </si>
  <si>
    <t>Основное мероприятие "Поддержка малообеспеченных слоев населения г. Кременки"</t>
  </si>
  <si>
    <t>03 1 02 00000</t>
  </si>
  <si>
    <t>Мероприятия в области социальной политики</t>
  </si>
  <si>
    <t>03 1 02 60030</t>
  </si>
  <si>
    <t>Социальные выплаты гражданам, кроме публичных нормативных социальных выплат</t>
  </si>
  <si>
    <t>320</t>
  </si>
  <si>
    <t>Субсидии некоммерческим организациям (за исключением государственных (муниципальных) учреждений)</t>
  </si>
  <si>
    <t>630</t>
  </si>
  <si>
    <t>Физическая культура и спорт</t>
  </si>
  <si>
    <t>11 00</t>
  </si>
  <si>
    <t xml:space="preserve">Физическая культура </t>
  </si>
  <si>
    <t>11 01</t>
  </si>
  <si>
    <t xml:space="preserve">Муниципальная  программа «Развитие физической культуры и спорта городского поселения «Город Кременки» </t>
  </si>
  <si>
    <t>13 0 00 00000</t>
  </si>
  <si>
    <t>Основное мероприятие "Развитие учреждений в области физической культуры и спорта, в отношении которых Администрация ГП "Город Кременки" осуществляет функции и полномочия  учредителя"</t>
  </si>
  <si>
    <t>13 0 01 00000</t>
  </si>
  <si>
    <t>Мероприятия в области физической культуры и спорта</t>
  </si>
  <si>
    <t>13 0 01 66010</t>
  </si>
  <si>
    <t>Субсидии автономным учреждениям</t>
  </si>
  <si>
    <t>620</t>
  </si>
  <si>
    <t>Средства массовой информации</t>
  </si>
  <si>
    <t>12 00</t>
  </si>
  <si>
    <t>Телевидение и радиовещание</t>
  </si>
  <si>
    <t>12 01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</si>
  <si>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уровня, за счет стредств бюджетов поселений</t>
  </si>
  <si>
    <t>78 0 00 00150</t>
  </si>
  <si>
    <t>Периодическая печать и издательства</t>
  </si>
  <si>
    <t>12 02</t>
  </si>
  <si>
    <t>Мероприятия в области средств массовой информации</t>
  </si>
  <si>
    <t xml:space="preserve">12 02 </t>
  </si>
  <si>
    <t>89 0 00 00000</t>
  </si>
  <si>
    <t>Поддержка  средств массовой информации</t>
  </si>
  <si>
    <t>89 0 00 60060</t>
  </si>
  <si>
    <t>Распределение бюджетных ассигнований бюджета МО ГП "Город Кременки" по разделам, подразделам, целевым статьям (муниципальным программам и непрограмным направлениям деятельности) группам и подгруппам видов расходов классификации расходов бюджета на 2025 год</t>
  </si>
  <si>
    <t xml:space="preserve">Приложение № 3  к решению Думы Жуковского муниципального округа  Калужской области "О внесении изменений и дополнений в решение "О бюджете МО ГП "Город Кременки" на 2025 год и на плановый период 2026 и 2027 годов" </t>
  </si>
  <si>
    <t>01 07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</si>
</sst>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1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1">
    <xf numFmtId="0" fontId="0" fillId="0" borderId="0"/>
    <xf numFmtId="4" fontId="6" fillId="2" borderId="2">
      <alignment horizontal="right" vertical="top" shrinkToFit="1"/>
    </xf>
    <xf numFmtId="0" fontId="8" fillId="0" borderId="0">
      <alignment horizontal="center"/>
    </xf>
    <xf numFmtId="1" fontId="12" fillId="0" borderId="2">
      <alignment horizontal="center" vertical="top" shrinkToFit="1"/>
    </xf>
    <xf numFmtId="0" fontId="15" fillId="0" borderId="0">
      <alignment vertical="top" wrapText="1"/>
    </xf>
    <xf numFmtId="0" fontId="17" fillId="0" borderId="0"/>
    <xf numFmtId="0" fontId="18" fillId="0" borderId="0">
      <alignment horizontal="left" vertical="top" wrapText="1"/>
    </xf>
    <xf numFmtId="0" fontId="19" fillId="0" borderId="0"/>
    <xf numFmtId="0" fontId="18" fillId="0" borderId="0">
      <alignment horizontal="right"/>
    </xf>
    <xf numFmtId="0" fontId="8" fillId="0" borderId="0">
      <alignment horizontal="center" vertical="center" wrapText="1"/>
    </xf>
    <xf numFmtId="0" fontId="6" fillId="0" borderId="2">
      <alignment horizontal="center" vertical="center"/>
    </xf>
    <xf numFmtId="0" fontId="6" fillId="0" borderId="2">
      <alignment horizontal="center" vertical="center" wrapText="1"/>
    </xf>
    <xf numFmtId="0" fontId="6" fillId="0" borderId="2">
      <alignment horizontal="center" vertical="center" shrinkToFit="1"/>
    </xf>
    <xf numFmtId="49" fontId="6" fillId="0" borderId="2">
      <alignment horizontal="left" vertical="center" wrapText="1"/>
    </xf>
    <xf numFmtId="49" fontId="6" fillId="0" borderId="2">
      <alignment horizontal="center" vertical="center" wrapText="1"/>
    </xf>
    <xf numFmtId="4" fontId="6" fillId="5" borderId="2">
      <alignment horizontal="right" vertical="center" shrinkToFit="1"/>
    </xf>
    <xf numFmtId="49" fontId="18" fillId="0" borderId="2">
      <alignment horizontal="left" vertical="center" wrapText="1"/>
    </xf>
    <xf numFmtId="49" fontId="18" fillId="0" borderId="2">
      <alignment horizontal="center" vertical="center" wrapText="1"/>
    </xf>
    <xf numFmtId="4" fontId="18" fillId="5" borderId="2">
      <alignment horizontal="right" vertical="center" shrinkToFit="1"/>
    </xf>
    <xf numFmtId="49" fontId="18" fillId="0" borderId="2">
      <alignment horizontal="left" vertical="top" wrapText="1"/>
    </xf>
    <xf numFmtId="0" fontId="6" fillId="0" borderId="2">
      <alignment horizontal="left"/>
    </xf>
    <xf numFmtId="0" fontId="18" fillId="0" borderId="6"/>
    <xf numFmtId="0" fontId="18" fillId="0" borderId="0">
      <alignment horizontal="left" wrapText="1"/>
    </xf>
    <xf numFmtId="0" fontId="20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21" fillId="6" borderId="0"/>
    <xf numFmtId="0" fontId="21" fillId="6" borderId="0">
      <alignment vertical="center"/>
    </xf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2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1" fillId="0" borderId="0" xfId="0" applyNumberFormat="1" applyFon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49" fontId="9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11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4" fontId="2" fillId="3" borderId="1" xfId="0" applyNumberFormat="1" applyFont="1" applyFill="1" applyBorder="1" applyAlignment="1">
      <alignment wrapText="1"/>
    </xf>
    <xf numFmtId="1" fontId="13" fillId="3" borderId="1" xfId="3" applyFont="1" applyFill="1" applyBorder="1">
      <alignment horizontal="center" vertical="top" shrinkToFit="1"/>
    </xf>
    <xf numFmtId="49" fontId="14" fillId="4" borderId="1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0" fontId="2" fillId="4" borderId="1" xfId="4" applyFont="1" applyFill="1" applyBorder="1" applyAlignment="1">
      <alignment horizontal="left" wrapText="1"/>
    </xf>
    <xf numFmtId="0" fontId="10" fillId="4" borderId="1" xfId="4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8" fillId="0" borderId="0" xfId="9" applyNumberFormat="1" applyFont="1" applyAlignment="1" applyProtection="1">
      <alignment horizontal="center" vertical="center" wrapText="1"/>
    </xf>
    <xf numFmtId="0" fontId="8" fillId="0" borderId="0" xfId="9" applyAlignment="1">
      <alignment horizontal="center" vertical="center" wrapText="1"/>
    </xf>
    <xf numFmtId="0" fontId="17" fillId="0" borderId="0" xfId="5" applyAlignment="1"/>
  </cellXfs>
  <cellStyles count="31">
    <cellStyle name="br" xfId="26" xr:uid="{0F0C1FB4-4BDC-42AC-BA87-6FCF78EB258D}"/>
    <cellStyle name="col" xfId="25" xr:uid="{FCF337DA-87E0-4DC9-B89E-0041090375C0}"/>
    <cellStyle name="style0" xfId="27" xr:uid="{F27D5767-F964-4F88-A8E4-EF2631144A01}"/>
    <cellStyle name="td" xfId="28" xr:uid="{9831E4D8-F47B-4332-B96A-D83896ADB3AF}"/>
    <cellStyle name="tr" xfId="24" xr:uid="{29F67E0A-C4C7-48C6-BC6C-1C0901CE6D32}"/>
    <cellStyle name="xl21" xfId="29" xr:uid="{23B28AAC-6AAF-435F-A324-C91E938D6166}"/>
    <cellStyle name="xl22" xfId="10" xr:uid="{62BA12BB-EAA0-46F9-93CB-8890AD0697B9}"/>
    <cellStyle name="xl23" xfId="12" xr:uid="{2F8F9329-A615-47F1-9B01-7EBBB721C779}"/>
    <cellStyle name="xl24" xfId="13" xr:uid="{2D32FB6A-CDB1-4F05-9E8A-FF430EA93A27}"/>
    <cellStyle name="xl25" xfId="30" xr:uid="{9065937A-04BA-45D9-BAF1-FDE82450BEB3}"/>
    <cellStyle name="xl26" xfId="3" xr:uid="{C0E72C67-8D6C-43E0-AE06-2C8F59BA3FCB}"/>
    <cellStyle name="xl26 2" xfId="16" xr:uid="{B284FC74-39C1-4569-89D6-54A36B75D9CC}"/>
    <cellStyle name="xl27" xfId="19" xr:uid="{0787309B-18FC-4D10-A8A5-66812EDF1176}"/>
    <cellStyle name="xl28" xfId="20" xr:uid="{1F2ACB46-BF76-4FC5-A978-792663A502FA}"/>
    <cellStyle name="xl29" xfId="21" xr:uid="{9ACF9930-727C-4EC1-BE05-F3B6DC473311}"/>
    <cellStyle name="xl30" xfId="11" xr:uid="{4DFF86C7-22B5-4286-B698-CED586F7E233}"/>
    <cellStyle name="xl31" xfId="14" xr:uid="{38C1AA6A-79A9-44FD-95A3-E16AE4CDF225}"/>
    <cellStyle name="xl32" xfId="17" xr:uid="{9AF398B8-5FAC-446F-849E-842BD4556FB7}"/>
    <cellStyle name="xl33" xfId="22" xr:uid="{876D7799-B3B8-4D55-964C-054A0D6DB069}"/>
    <cellStyle name="xl34" xfId="6" xr:uid="{374C3692-A765-476C-994E-B5B9DF4D2904}"/>
    <cellStyle name="xl35" xfId="8" xr:uid="{667FB8CA-E135-40A1-87B5-DE77AB91DE07}"/>
    <cellStyle name="xl36" xfId="9" xr:uid="{804EA9EA-77B0-4087-8B74-1010DD1E38E8}"/>
    <cellStyle name="xl37" xfId="15" xr:uid="{488E93E0-922F-4B3F-B468-80748C4DF8BC}"/>
    <cellStyle name="xl38" xfId="18" xr:uid="{21F89EEB-A6CE-4ACF-830B-905CA7E1C915}"/>
    <cellStyle name="xl39" xfId="1" xr:uid="{DA0606E8-80B4-42EF-9030-F1DFC7553A56}"/>
    <cellStyle name="xl39 2" xfId="23" xr:uid="{83E54C60-6EC0-46E7-9C78-F2FE4D8A0B94}"/>
    <cellStyle name="xl40" xfId="7" xr:uid="{66CE9429-C9FC-488B-865B-AE53C4526A10}"/>
    <cellStyle name="xl43" xfId="2" xr:uid="{B53EC37F-8539-4791-9BAC-0D02834FB978}"/>
    <cellStyle name="Обычный" xfId="0" builtinId="0"/>
    <cellStyle name="Обычный 2" xfId="5" xr:uid="{A253DAB8-50C0-4608-A71C-AD6C19CD1A62}"/>
    <cellStyle name="Обычный_2014 г." xfId="4" xr:uid="{0AA0C8F9-EDCC-4736-BAD2-DBAE2F226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18ED1-3584-43D5-838E-7EC245B53E39}">
  <sheetPr>
    <pageSetUpPr fitToPage="1"/>
  </sheetPr>
  <dimension ref="A1:O243"/>
  <sheetViews>
    <sheetView tabSelected="1" zoomScaleNormal="100" workbookViewId="0">
      <selection activeCell="E25" sqref="E25"/>
    </sheetView>
  </sheetViews>
  <sheetFormatPr defaultRowHeight="12.75" x14ac:dyDescent="0.2"/>
  <cols>
    <col min="1" max="1" width="55.85546875" style="1" customWidth="1"/>
    <col min="2" max="2" width="8.28515625" style="59" customWidth="1"/>
    <col min="3" max="3" width="16.85546875" style="2" customWidth="1"/>
    <col min="4" max="4" width="12.42578125" style="2" customWidth="1"/>
    <col min="5" max="7" width="16.7109375" style="2" customWidth="1"/>
    <col min="8" max="8" width="19" style="2" customWidth="1"/>
    <col min="9" max="14" width="9.140625" style="2"/>
    <col min="15" max="15" width="49.7109375" style="2" customWidth="1"/>
    <col min="16" max="256" width="9.140625" style="2"/>
    <col min="257" max="257" width="55.85546875" style="2" customWidth="1"/>
    <col min="258" max="258" width="8.28515625" style="2" customWidth="1"/>
    <col min="259" max="259" width="16.85546875" style="2" customWidth="1"/>
    <col min="260" max="260" width="12.42578125" style="2" customWidth="1"/>
    <col min="261" max="261" width="16.85546875" style="2" customWidth="1"/>
    <col min="262" max="262" width="14.140625" style="2" customWidth="1"/>
    <col min="263" max="263" width="16.42578125" style="2" customWidth="1"/>
    <col min="264" max="264" width="19" style="2" customWidth="1"/>
    <col min="265" max="512" width="9.140625" style="2"/>
    <col min="513" max="513" width="55.85546875" style="2" customWidth="1"/>
    <col min="514" max="514" width="8.28515625" style="2" customWidth="1"/>
    <col min="515" max="515" width="16.85546875" style="2" customWidth="1"/>
    <col min="516" max="516" width="12.42578125" style="2" customWidth="1"/>
    <col min="517" max="517" width="16.85546875" style="2" customWidth="1"/>
    <col min="518" max="518" width="14.140625" style="2" customWidth="1"/>
    <col min="519" max="519" width="16.42578125" style="2" customWidth="1"/>
    <col min="520" max="520" width="19" style="2" customWidth="1"/>
    <col min="521" max="768" width="9.140625" style="2"/>
    <col min="769" max="769" width="55.85546875" style="2" customWidth="1"/>
    <col min="770" max="770" width="8.28515625" style="2" customWidth="1"/>
    <col min="771" max="771" width="16.85546875" style="2" customWidth="1"/>
    <col min="772" max="772" width="12.42578125" style="2" customWidth="1"/>
    <col min="773" max="773" width="16.85546875" style="2" customWidth="1"/>
    <col min="774" max="774" width="14.140625" style="2" customWidth="1"/>
    <col min="775" max="775" width="16.42578125" style="2" customWidth="1"/>
    <col min="776" max="776" width="19" style="2" customWidth="1"/>
    <col min="777" max="1024" width="9.140625" style="2"/>
    <col min="1025" max="1025" width="55.85546875" style="2" customWidth="1"/>
    <col min="1026" max="1026" width="8.28515625" style="2" customWidth="1"/>
    <col min="1027" max="1027" width="16.85546875" style="2" customWidth="1"/>
    <col min="1028" max="1028" width="12.42578125" style="2" customWidth="1"/>
    <col min="1029" max="1029" width="16.85546875" style="2" customWidth="1"/>
    <col min="1030" max="1030" width="14.140625" style="2" customWidth="1"/>
    <col min="1031" max="1031" width="16.42578125" style="2" customWidth="1"/>
    <col min="1032" max="1032" width="19" style="2" customWidth="1"/>
    <col min="1033" max="1280" width="9.140625" style="2"/>
    <col min="1281" max="1281" width="55.85546875" style="2" customWidth="1"/>
    <col min="1282" max="1282" width="8.28515625" style="2" customWidth="1"/>
    <col min="1283" max="1283" width="16.85546875" style="2" customWidth="1"/>
    <col min="1284" max="1284" width="12.42578125" style="2" customWidth="1"/>
    <col min="1285" max="1285" width="16.85546875" style="2" customWidth="1"/>
    <col min="1286" max="1286" width="14.140625" style="2" customWidth="1"/>
    <col min="1287" max="1287" width="16.42578125" style="2" customWidth="1"/>
    <col min="1288" max="1288" width="19" style="2" customWidth="1"/>
    <col min="1289" max="1536" width="9.140625" style="2"/>
    <col min="1537" max="1537" width="55.85546875" style="2" customWidth="1"/>
    <col min="1538" max="1538" width="8.28515625" style="2" customWidth="1"/>
    <col min="1539" max="1539" width="16.85546875" style="2" customWidth="1"/>
    <col min="1540" max="1540" width="12.42578125" style="2" customWidth="1"/>
    <col min="1541" max="1541" width="16.85546875" style="2" customWidth="1"/>
    <col min="1542" max="1542" width="14.140625" style="2" customWidth="1"/>
    <col min="1543" max="1543" width="16.42578125" style="2" customWidth="1"/>
    <col min="1544" max="1544" width="19" style="2" customWidth="1"/>
    <col min="1545" max="1792" width="9.140625" style="2"/>
    <col min="1793" max="1793" width="55.85546875" style="2" customWidth="1"/>
    <col min="1794" max="1794" width="8.28515625" style="2" customWidth="1"/>
    <col min="1795" max="1795" width="16.85546875" style="2" customWidth="1"/>
    <col min="1796" max="1796" width="12.42578125" style="2" customWidth="1"/>
    <col min="1797" max="1797" width="16.85546875" style="2" customWidth="1"/>
    <col min="1798" max="1798" width="14.140625" style="2" customWidth="1"/>
    <col min="1799" max="1799" width="16.42578125" style="2" customWidth="1"/>
    <col min="1800" max="1800" width="19" style="2" customWidth="1"/>
    <col min="1801" max="2048" width="9.140625" style="2"/>
    <col min="2049" max="2049" width="55.85546875" style="2" customWidth="1"/>
    <col min="2050" max="2050" width="8.28515625" style="2" customWidth="1"/>
    <col min="2051" max="2051" width="16.85546875" style="2" customWidth="1"/>
    <col min="2052" max="2052" width="12.42578125" style="2" customWidth="1"/>
    <col min="2053" max="2053" width="16.85546875" style="2" customWidth="1"/>
    <col min="2054" max="2054" width="14.140625" style="2" customWidth="1"/>
    <col min="2055" max="2055" width="16.42578125" style="2" customWidth="1"/>
    <col min="2056" max="2056" width="19" style="2" customWidth="1"/>
    <col min="2057" max="2304" width="9.140625" style="2"/>
    <col min="2305" max="2305" width="55.85546875" style="2" customWidth="1"/>
    <col min="2306" max="2306" width="8.28515625" style="2" customWidth="1"/>
    <col min="2307" max="2307" width="16.85546875" style="2" customWidth="1"/>
    <col min="2308" max="2308" width="12.42578125" style="2" customWidth="1"/>
    <col min="2309" max="2309" width="16.85546875" style="2" customWidth="1"/>
    <col min="2310" max="2310" width="14.140625" style="2" customWidth="1"/>
    <col min="2311" max="2311" width="16.42578125" style="2" customWidth="1"/>
    <col min="2312" max="2312" width="19" style="2" customWidth="1"/>
    <col min="2313" max="2560" width="9.140625" style="2"/>
    <col min="2561" max="2561" width="55.85546875" style="2" customWidth="1"/>
    <col min="2562" max="2562" width="8.28515625" style="2" customWidth="1"/>
    <col min="2563" max="2563" width="16.85546875" style="2" customWidth="1"/>
    <col min="2564" max="2564" width="12.42578125" style="2" customWidth="1"/>
    <col min="2565" max="2565" width="16.85546875" style="2" customWidth="1"/>
    <col min="2566" max="2566" width="14.140625" style="2" customWidth="1"/>
    <col min="2567" max="2567" width="16.42578125" style="2" customWidth="1"/>
    <col min="2568" max="2568" width="19" style="2" customWidth="1"/>
    <col min="2569" max="2816" width="9.140625" style="2"/>
    <col min="2817" max="2817" width="55.85546875" style="2" customWidth="1"/>
    <col min="2818" max="2818" width="8.28515625" style="2" customWidth="1"/>
    <col min="2819" max="2819" width="16.85546875" style="2" customWidth="1"/>
    <col min="2820" max="2820" width="12.42578125" style="2" customWidth="1"/>
    <col min="2821" max="2821" width="16.85546875" style="2" customWidth="1"/>
    <col min="2822" max="2822" width="14.140625" style="2" customWidth="1"/>
    <col min="2823" max="2823" width="16.42578125" style="2" customWidth="1"/>
    <col min="2824" max="2824" width="19" style="2" customWidth="1"/>
    <col min="2825" max="3072" width="9.140625" style="2"/>
    <col min="3073" max="3073" width="55.85546875" style="2" customWidth="1"/>
    <col min="3074" max="3074" width="8.28515625" style="2" customWidth="1"/>
    <col min="3075" max="3075" width="16.85546875" style="2" customWidth="1"/>
    <col min="3076" max="3076" width="12.42578125" style="2" customWidth="1"/>
    <col min="3077" max="3077" width="16.85546875" style="2" customWidth="1"/>
    <col min="3078" max="3078" width="14.140625" style="2" customWidth="1"/>
    <col min="3079" max="3079" width="16.42578125" style="2" customWidth="1"/>
    <col min="3080" max="3080" width="19" style="2" customWidth="1"/>
    <col min="3081" max="3328" width="9.140625" style="2"/>
    <col min="3329" max="3329" width="55.85546875" style="2" customWidth="1"/>
    <col min="3330" max="3330" width="8.28515625" style="2" customWidth="1"/>
    <col min="3331" max="3331" width="16.85546875" style="2" customWidth="1"/>
    <col min="3332" max="3332" width="12.42578125" style="2" customWidth="1"/>
    <col min="3333" max="3333" width="16.85546875" style="2" customWidth="1"/>
    <col min="3334" max="3334" width="14.140625" style="2" customWidth="1"/>
    <col min="3335" max="3335" width="16.42578125" style="2" customWidth="1"/>
    <col min="3336" max="3336" width="19" style="2" customWidth="1"/>
    <col min="3337" max="3584" width="9.140625" style="2"/>
    <col min="3585" max="3585" width="55.85546875" style="2" customWidth="1"/>
    <col min="3586" max="3586" width="8.28515625" style="2" customWidth="1"/>
    <col min="3587" max="3587" width="16.85546875" style="2" customWidth="1"/>
    <col min="3588" max="3588" width="12.42578125" style="2" customWidth="1"/>
    <col min="3589" max="3589" width="16.85546875" style="2" customWidth="1"/>
    <col min="3590" max="3590" width="14.140625" style="2" customWidth="1"/>
    <col min="3591" max="3591" width="16.42578125" style="2" customWidth="1"/>
    <col min="3592" max="3592" width="19" style="2" customWidth="1"/>
    <col min="3593" max="3840" width="9.140625" style="2"/>
    <col min="3841" max="3841" width="55.85546875" style="2" customWidth="1"/>
    <col min="3842" max="3842" width="8.28515625" style="2" customWidth="1"/>
    <col min="3843" max="3843" width="16.85546875" style="2" customWidth="1"/>
    <col min="3844" max="3844" width="12.42578125" style="2" customWidth="1"/>
    <col min="3845" max="3845" width="16.85546875" style="2" customWidth="1"/>
    <col min="3846" max="3846" width="14.140625" style="2" customWidth="1"/>
    <col min="3847" max="3847" width="16.42578125" style="2" customWidth="1"/>
    <col min="3848" max="3848" width="19" style="2" customWidth="1"/>
    <col min="3849" max="4096" width="9.140625" style="2"/>
    <col min="4097" max="4097" width="55.85546875" style="2" customWidth="1"/>
    <col min="4098" max="4098" width="8.28515625" style="2" customWidth="1"/>
    <col min="4099" max="4099" width="16.85546875" style="2" customWidth="1"/>
    <col min="4100" max="4100" width="12.42578125" style="2" customWidth="1"/>
    <col min="4101" max="4101" width="16.85546875" style="2" customWidth="1"/>
    <col min="4102" max="4102" width="14.140625" style="2" customWidth="1"/>
    <col min="4103" max="4103" width="16.42578125" style="2" customWidth="1"/>
    <col min="4104" max="4104" width="19" style="2" customWidth="1"/>
    <col min="4105" max="4352" width="9.140625" style="2"/>
    <col min="4353" max="4353" width="55.85546875" style="2" customWidth="1"/>
    <col min="4354" max="4354" width="8.28515625" style="2" customWidth="1"/>
    <col min="4355" max="4355" width="16.85546875" style="2" customWidth="1"/>
    <col min="4356" max="4356" width="12.42578125" style="2" customWidth="1"/>
    <col min="4357" max="4357" width="16.85546875" style="2" customWidth="1"/>
    <col min="4358" max="4358" width="14.140625" style="2" customWidth="1"/>
    <col min="4359" max="4359" width="16.42578125" style="2" customWidth="1"/>
    <col min="4360" max="4360" width="19" style="2" customWidth="1"/>
    <col min="4361" max="4608" width="9.140625" style="2"/>
    <col min="4609" max="4609" width="55.85546875" style="2" customWidth="1"/>
    <col min="4610" max="4610" width="8.28515625" style="2" customWidth="1"/>
    <col min="4611" max="4611" width="16.85546875" style="2" customWidth="1"/>
    <col min="4612" max="4612" width="12.42578125" style="2" customWidth="1"/>
    <col min="4613" max="4613" width="16.85546875" style="2" customWidth="1"/>
    <col min="4614" max="4614" width="14.140625" style="2" customWidth="1"/>
    <col min="4615" max="4615" width="16.42578125" style="2" customWidth="1"/>
    <col min="4616" max="4616" width="19" style="2" customWidth="1"/>
    <col min="4617" max="4864" width="9.140625" style="2"/>
    <col min="4865" max="4865" width="55.85546875" style="2" customWidth="1"/>
    <col min="4866" max="4866" width="8.28515625" style="2" customWidth="1"/>
    <col min="4867" max="4867" width="16.85546875" style="2" customWidth="1"/>
    <col min="4868" max="4868" width="12.42578125" style="2" customWidth="1"/>
    <col min="4869" max="4869" width="16.85546875" style="2" customWidth="1"/>
    <col min="4870" max="4870" width="14.140625" style="2" customWidth="1"/>
    <col min="4871" max="4871" width="16.42578125" style="2" customWidth="1"/>
    <col min="4872" max="4872" width="19" style="2" customWidth="1"/>
    <col min="4873" max="5120" width="9.140625" style="2"/>
    <col min="5121" max="5121" width="55.85546875" style="2" customWidth="1"/>
    <col min="5122" max="5122" width="8.28515625" style="2" customWidth="1"/>
    <col min="5123" max="5123" width="16.85546875" style="2" customWidth="1"/>
    <col min="5124" max="5124" width="12.42578125" style="2" customWidth="1"/>
    <col min="5125" max="5125" width="16.85546875" style="2" customWidth="1"/>
    <col min="5126" max="5126" width="14.140625" style="2" customWidth="1"/>
    <col min="5127" max="5127" width="16.42578125" style="2" customWidth="1"/>
    <col min="5128" max="5128" width="19" style="2" customWidth="1"/>
    <col min="5129" max="5376" width="9.140625" style="2"/>
    <col min="5377" max="5377" width="55.85546875" style="2" customWidth="1"/>
    <col min="5378" max="5378" width="8.28515625" style="2" customWidth="1"/>
    <col min="5379" max="5379" width="16.85546875" style="2" customWidth="1"/>
    <col min="5380" max="5380" width="12.42578125" style="2" customWidth="1"/>
    <col min="5381" max="5381" width="16.85546875" style="2" customWidth="1"/>
    <col min="5382" max="5382" width="14.140625" style="2" customWidth="1"/>
    <col min="5383" max="5383" width="16.42578125" style="2" customWidth="1"/>
    <col min="5384" max="5384" width="19" style="2" customWidth="1"/>
    <col min="5385" max="5632" width="9.140625" style="2"/>
    <col min="5633" max="5633" width="55.85546875" style="2" customWidth="1"/>
    <col min="5634" max="5634" width="8.28515625" style="2" customWidth="1"/>
    <col min="5635" max="5635" width="16.85546875" style="2" customWidth="1"/>
    <col min="5636" max="5636" width="12.42578125" style="2" customWidth="1"/>
    <col min="5637" max="5637" width="16.85546875" style="2" customWidth="1"/>
    <col min="5638" max="5638" width="14.140625" style="2" customWidth="1"/>
    <col min="5639" max="5639" width="16.42578125" style="2" customWidth="1"/>
    <col min="5640" max="5640" width="19" style="2" customWidth="1"/>
    <col min="5641" max="5888" width="9.140625" style="2"/>
    <col min="5889" max="5889" width="55.85546875" style="2" customWidth="1"/>
    <col min="5890" max="5890" width="8.28515625" style="2" customWidth="1"/>
    <col min="5891" max="5891" width="16.85546875" style="2" customWidth="1"/>
    <col min="5892" max="5892" width="12.42578125" style="2" customWidth="1"/>
    <col min="5893" max="5893" width="16.85546875" style="2" customWidth="1"/>
    <col min="5894" max="5894" width="14.140625" style="2" customWidth="1"/>
    <col min="5895" max="5895" width="16.42578125" style="2" customWidth="1"/>
    <col min="5896" max="5896" width="19" style="2" customWidth="1"/>
    <col min="5897" max="6144" width="9.140625" style="2"/>
    <col min="6145" max="6145" width="55.85546875" style="2" customWidth="1"/>
    <col min="6146" max="6146" width="8.28515625" style="2" customWidth="1"/>
    <col min="6147" max="6147" width="16.85546875" style="2" customWidth="1"/>
    <col min="6148" max="6148" width="12.42578125" style="2" customWidth="1"/>
    <col min="6149" max="6149" width="16.85546875" style="2" customWidth="1"/>
    <col min="6150" max="6150" width="14.140625" style="2" customWidth="1"/>
    <col min="6151" max="6151" width="16.42578125" style="2" customWidth="1"/>
    <col min="6152" max="6152" width="19" style="2" customWidth="1"/>
    <col min="6153" max="6400" width="9.140625" style="2"/>
    <col min="6401" max="6401" width="55.85546875" style="2" customWidth="1"/>
    <col min="6402" max="6402" width="8.28515625" style="2" customWidth="1"/>
    <col min="6403" max="6403" width="16.85546875" style="2" customWidth="1"/>
    <col min="6404" max="6404" width="12.42578125" style="2" customWidth="1"/>
    <col min="6405" max="6405" width="16.85546875" style="2" customWidth="1"/>
    <col min="6406" max="6406" width="14.140625" style="2" customWidth="1"/>
    <col min="6407" max="6407" width="16.42578125" style="2" customWidth="1"/>
    <col min="6408" max="6408" width="19" style="2" customWidth="1"/>
    <col min="6409" max="6656" width="9.140625" style="2"/>
    <col min="6657" max="6657" width="55.85546875" style="2" customWidth="1"/>
    <col min="6658" max="6658" width="8.28515625" style="2" customWidth="1"/>
    <col min="6659" max="6659" width="16.85546875" style="2" customWidth="1"/>
    <col min="6660" max="6660" width="12.42578125" style="2" customWidth="1"/>
    <col min="6661" max="6661" width="16.85546875" style="2" customWidth="1"/>
    <col min="6662" max="6662" width="14.140625" style="2" customWidth="1"/>
    <col min="6663" max="6663" width="16.42578125" style="2" customWidth="1"/>
    <col min="6664" max="6664" width="19" style="2" customWidth="1"/>
    <col min="6665" max="6912" width="9.140625" style="2"/>
    <col min="6913" max="6913" width="55.85546875" style="2" customWidth="1"/>
    <col min="6914" max="6914" width="8.28515625" style="2" customWidth="1"/>
    <col min="6915" max="6915" width="16.85546875" style="2" customWidth="1"/>
    <col min="6916" max="6916" width="12.42578125" style="2" customWidth="1"/>
    <col min="6917" max="6917" width="16.85546875" style="2" customWidth="1"/>
    <col min="6918" max="6918" width="14.140625" style="2" customWidth="1"/>
    <col min="6919" max="6919" width="16.42578125" style="2" customWidth="1"/>
    <col min="6920" max="6920" width="19" style="2" customWidth="1"/>
    <col min="6921" max="7168" width="9.140625" style="2"/>
    <col min="7169" max="7169" width="55.85546875" style="2" customWidth="1"/>
    <col min="7170" max="7170" width="8.28515625" style="2" customWidth="1"/>
    <col min="7171" max="7171" width="16.85546875" style="2" customWidth="1"/>
    <col min="7172" max="7172" width="12.42578125" style="2" customWidth="1"/>
    <col min="7173" max="7173" width="16.85546875" style="2" customWidth="1"/>
    <col min="7174" max="7174" width="14.140625" style="2" customWidth="1"/>
    <col min="7175" max="7175" width="16.42578125" style="2" customWidth="1"/>
    <col min="7176" max="7176" width="19" style="2" customWidth="1"/>
    <col min="7177" max="7424" width="9.140625" style="2"/>
    <col min="7425" max="7425" width="55.85546875" style="2" customWidth="1"/>
    <col min="7426" max="7426" width="8.28515625" style="2" customWidth="1"/>
    <col min="7427" max="7427" width="16.85546875" style="2" customWidth="1"/>
    <col min="7428" max="7428" width="12.42578125" style="2" customWidth="1"/>
    <col min="7429" max="7429" width="16.85546875" style="2" customWidth="1"/>
    <col min="7430" max="7430" width="14.140625" style="2" customWidth="1"/>
    <col min="7431" max="7431" width="16.42578125" style="2" customWidth="1"/>
    <col min="7432" max="7432" width="19" style="2" customWidth="1"/>
    <col min="7433" max="7680" width="9.140625" style="2"/>
    <col min="7681" max="7681" width="55.85546875" style="2" customWidth="1"/>
    <col min="7682" max="7682" width="8.28515625" style="2" customWidth="1"/>
    <col min="7683" max="7683" width="16.85546875" style="2" customWidth="1"/>
    <col min="7684" max="7684" width="12.42578125" style="2" customWidth="1"/>
    <col min="7685" max="7685" width="16.85546875" style="2" customWidth="1"/>
    <col min="7686" max="7686" width="14.140625" style="2" customWidth="1"/>
    <col min="7687" max="7687" width="16.42578125" style="2" customWidth="1"/>
    <col min="7688" max="7688" width="19" style="2" customWidth="1"/>
    <col min="7689" max="7936" width="9.140625" style="2"/>
    <col min="7937" max="7937" width="55.85546875" style="2" customWidth="1"/>
    <col min="7938" max="7938" width="8.28515625" style="2" customWidth="1"/>
    <col min="7939" max="7939" width="16.85546875" style="2" customWidth="1"/>
    <col min="7940" max="7940" width="12.42578125" style="2" customWidth="1"/>
    <col min="7941" max="7941" width="16.85546875" style="2" customWidth="1"/>
    <col min="7942" max="7942" width="14.140625" style="2" customWidth="1"/>
    <col min="7943" max="7943" width="16.42578125" style="2" customWidth="1"/>
    <col min="7944" max="7944" width="19" style="2" customWidth="1"/>
    <col min="7945" max="8192" width="9.140625" style="2"/>
    <col min="8193" max="8193" width="55.85546875" style="2" customWidth="1"/>
    <col min="8194" max="8194" width="8.28515625" style="2" customWidth="1"/>
    <col min="8195" max="8195" width="16.85546875" style="2" customWidth="1"/>
    <col min="8196" max="8196" width="12.42578125" style="2" customWidth="1"/>
    <col min="8197" max="8197" width="16.85546875" style="2" customWidth="1"/>
    <col min="8198" max="8198" width="14.140625" style="2" customWidth="1"/>
    <col min="8199" max="8199" width="16.42578125" style="2" customWidth="1"/>
    <col min="8200" max="8200" width="19" style="2" customWidth="1"/>
    <col min="8201" max="8448" width="9.140625" style="2"/>
    <col min="8449" max="8449" width="55.85546875" style="2" customWidth="1"/>
    <col min="8450" max="8450" width="8.28515625" style="2" customWidth="1"/>
    <col min="8451" max="8451" width="16.85546875" style="2" customWidth="1"/>
    <col min="8452" max="8452" width="12.42578125" style="2" customWidth="1"/>
    <col min="8453" max="8453" width="16.85546875" style="2" customWidth="1"/>
    <col min="8454" max="8454" width="14.140625" style="2" customWidth="1"/>
    <col min="8455" max="8455" width="16.42578125" style="2" customWidth="1"/>
    <col min="8456" max="8456" width="19" style="2" customWidth="1"/>
    <col min="8457" max="8704" width="9.140625" style="2"/>
    <col min="8705" max="8705" width="55.85546875" style="2" customWidth="1"/>
    <col min="8706" max="8706" width="8.28515625" style="2" customWidth="1"/>
    <col min="8707" max="8707" width="16.85546875" style="2" customWidth="1"/>
    <col min="8708" max="8708" width="12.42578125" style="2" customWidth="1"/>
    <col min="8709" max="8709" width="16.85546875" style="2" customWidth="1"/>
    <col min="8710" max="8710" width="14.140625" style="2" customWidth="1"/>
    <col min="8711" max="8711" width="16.42578125" style="2" customWidth="1"/>
    <col min="8712" max="8712" width="19" style="2" customWidth="1"/>
    <col min="8713" max="8960" width="9.140625" style="2"/>
    <col min="8961" max="8961" width="55.85546875" style="2" customWidth="1"/>
    <col min="8962" max="8962" width="8.28515625" style="2" customWidth="1"/>
    <col min="8963" max="8963" width="16.85546875" style="2" customWidth="1"/>
    <col min="8964" max="8964" width="12.42578125" style="2" customWidth="1"/>
    <col min="8965" max="8965" width="16.85546875" style="2" customWidth="1"/>
    <col min="8966" max="8966" width="14.140625" style="2" customWidth="1"/>
    <col min="8967" max="8967" width="16.42578125" style="2" customWidth="1"/>
    <col min="8968" max="8968" width="19" style="2" customWidth="1"/>
    <col min="8969" max="9216" width="9.140625" style="2"/>
    <col min="9217" max="9217" width="55.85546875" style="2" customWidth="1"/>
    <col min="9218" max="9218" width="8.28515625" style="2" customWidth="1"/>
    <col min="9219" max="9219" width="16.85546875" style="2" customWidth="1"/>
    <col min="9220" max="9220" width="12.42578125" style="2" customWidth="1"/>
    <col min="9221" max="9221" width="16.85546875" style="2" customWidth="1"/>
    <col min="9222" max="9222" width="14.140625" style="2" customWidth="1"/>
    <col min="9223" max="9223" width="16.42578125" style="2" customWidth="1"/>
    <col min="9224" max="9224" width="19" style="2" customWidth="1"/>
    <col min="9225" max="9472" width="9.140625" style="2"/>
    <col min="9473" max="9473" width="55.85546875" style="2" customWidth="1"/>
    <col min="9474" max="9474" width="8.28515625" style="2" customWidth="1"/>
    <col min="9475" max="9475" width="16.85546875" style="2" customWidth="1"/>
    <col min="9476" max="9476" width="12.42578125" style="2" customWidth="1"/>
    <col min="9477" max="9477" width="16.85546875" style="2" customWidth="1"/>
    <col min="9478" max="9478" width="14.140625" style="2" customWidth="1"/>
    <col min="9479" max="9479" width="16.42578125" style="2" customWidth="1"/>
    <col min="9480" max="9480" width="19" style="2" customWidth="1"/>
    <col min="9481" max="9728" width="9.140625" style="2"/>
    <col min="9729" max="9729" width="55.85546875" style="2" customWidth="1"/>
    <col min="9730" max="9730" width="8.28515625" style="2" customWidth="1"/>
    <col min="9731" max="9731" width="16.85546875" style="2" customWidth="1"/>
    <col min="9732" max="9732" width="12.42578125" style="2" customWidth="1"/>
    <col min="9733" max="9733" width="16.85546875" style="2" customWidth="1"/>
    <col min="9734" max="9734" width="14.140625" style="2" customWidth="1"/>
    <col min="9735" max="9735" width="16.42578125" style="2" customWidth="1"/>
    <col min="9736" max="9736" width="19" style="2" customWidth="1"/>
    <col min="9737" max="9984" width="9.140625" style="2"/>
    <col min="9985" max="9985" width="55.85546875" style="2" customWidth="1"/>
    <col min="9986" max="9986" width="8.28515625" style="2" customWidth="1"/>
    <col min="9987" max="9987" width="16.85546875" style="2" customWidth="1"/>
    <col min="9988" max="9988" width="12.42578125" style="2" customWidth="1"/>
    <col min="9989" max="9989" width="16.85546875" style="2" customWidth="1"/>
    <col min="9990" max="9990" width="14.140625" style="2" customWidth="1"/>
    <col min="9991" max="9991" width="16.42578125" style="2" customWidth="1"/>
    <col min="9992" max="9992" width="19" style="2" customWidth="1"/>
    <col min="9993" max="10240" width="9.140625" style="2"/>
    <col min="10241" max="10241" width="55.85546875" style="2" customWidth="1"/>
    <col min="10242" max="10242" width="8.28515625" style="2" customWidth="1"/>
    <col min="10243" max="10243" width="16.85546875" style="2" customWidth="1"/>
    <col min="10244" max="10244" width="12.42578125" style="2" customWidth="1"/>
    <col min="10245" max="10245" width="16.85546875" style="2" customWidth="1"/>
    <col min="10246" max="10246" width="14.140625" style="2" customWidth="1"/>
    <col min="10247" max="10247" width="16.42578125" style="2" customWidth="1"/>
    <col min="10248" max="10248" width="19" style="2" customWidth="1"/>
    <col min="10249" max="10496" width="9.140625" style="2"/>
    <col min="10497" max="10497" width="55.85546875" style="2" customWidth="1"/>
    <col min="10498" max="10498" width="8.28515625" style="2" customWidth="1"/>
    <col min="10499" max="10499" width="16.85546875" style="2" customWidth="1"/>
    <col min="10500" max="10500" width="12.42578125" style="2" customWidth="1"/>
    <col min="10501" max="10501" width="16.85546875" style="2" customWidth="1"/>
    <col min="10502" max="10502" width="14.140625" style="2" customWidth="1"/>
    <col min="10503" max="10503" width="16.42578125" style="2" customWidth="1"/>
    <col min="10504" max="10504" width="19" style="2" customWidth="1"/>
    <col min="10505" max="10752" width="9.140625" style="2"/>
    <col min="10753" max="10753" width="55.85546875" style="2" customWidth="1"/>
    <col min="10754" max="10754" width="8.28515625" style="2" customWidth="1"/>
    <col min="10755" max="10755" width="16.85546875" style="2" customWidth="1"/>
    <col min="10756" max="10756" width="12.42578125" style="2" customWidth="1"/>
    <col min="10757" max="10757" width="16.85546875" style="2" customWidth="1"/>
    <col min="10758" max="10758" width="14.140625" style="2" customWidth="1"/>
    <col min="10759" max="10759" width="16.42578125" style="2" customWidth="1"/>
    <col min="10760" max="10760" width="19" style="2" customWidth="1"/>
    <col min="10761" max="11008" width="9.140625" style="2"/>
    <col min="11009" max="11009" width="55.85546875" style="2" customWidth="1"/>
    <col min="11010" max="11010" width="8.28515625" style="2" customWidth="1"/>
    <col min="11011" max="11011" width="16.85546875" style="2" customWidth="1"/>
    <col min="11012" max="11012" width="12.42578125" style="2" customWidth="1"/>
    <col min="11013" max="11013" width="16.85546875" style="2" customWidth="1"/>
    <col min="11014" max="11014" width="14.140625" style="2" customWidth="1"/>
    <col min="11015" max="11015" width="16.42578125" style="2" customWidth="1"/>
    <col min="11016" max="11016" width="19" style="2" customWidth="1"/>
    <col min="11017" max="11264" width="9.140625" style="2"/>
    <col min="11265" max="11265" width="55.85546875" style="2" customWidth="1"/>
    <col min="11266" max="11266" width="8.28515625" style="2" customWidth="1"/>
    <col min="11267" max="11267" width="16.85546875" style="2" customWidth="1"/>
    <col min="11268" max="11268" width="12.42578125" style="2" customWidth="1"/>
    <col min="11269" max="11269" width="16.85546875" style="2" customWidth="1"/>
    <col min="11270" max="11270" width="14.140625" style="2" customWidth="1"/>
    <col min="11271" max="11271" width="16.42578125" style="2" customWidth="1"/>
    <col min="11272" max="11272" width="19" style="2" customWidth="1"/>
    <col min="11273" max="11520" width="9.140625" style="2"/>
    <col min="11521" max="11521" width="55.85546875" style="2" customWidth="1"/>
    <col min="11522" max="11522" width="8.28515625" style="2" customWidth="1"/>
    <col min="11523" max="11523" width="16.85546875" style="2" customWidth="1"/>
    <col min="11524" max="11524" width="12.42578125" style="2" customWidth="1"/>
    <col min="11525" max="11525" width="16.85546875" style="2" customWidth="1"/>
    <col min="11526" max="11526" width="14.140625" style="2" customWidth="1"/>
    <col min="11527" max="11527" width="16.42578125" style="2" customWidth="1"/>
    <col min="11528" max="11528" width="19" style="2" customWidth="1"/>
    <col min="11529" max="11776" width="9.140625" style="2"/>
    <col min="11777" max="11777" width="55.85546875" style="2" customWidth="1"/>
    <col min="11778" max="11778" width="8.28515625" style="2" customWidth="1"/>
    <col min="11779" max="11779" width="16.85546875" style="2" customWidth="1"/>
    <col min="11780" max="11780" width="12.42578125" style="2" customWidth="1"/>
    <col min="11781" max="11781" width="16.85546875" style="2" customWidth="1"/>
    <col min="11782" max="11782" width="14.140625" style="2" customWidth="1"/>
    <col min="11783" max="11783" width="16.42578125" style="2" customWidth="1"/>
    <col min="11784" max="11784" width="19" style="2" customWidth="1"/>
    <col min="11785" max="12032" width="9.140625" style="2"/>
    <col min="12033" max="12033" width="55.85546875" style="2" customWidth="1"/>
    <col min="12034" max="12034" width="8.28515625" style="2" customWidth="1"/>
    <col min="12035" max="12035" width="16.85546875" style="2" customWidth="1"/>
    <col min="12036" max="12036" width="12.42578125" style="2" customWidth="1"/>
    <col min="12037" max="12037" width="16.85546875" style="2" customWidth="1"/>
    <col min="12038" max="12038" width="14.140625" style="2" customWidth="1"/>
    <col min="12039" max="12039" width="16.42578125" style="2" customWidth="1"/>
    <col min="12040" max="12040" width="19" style="2" customWidth="1"/>
    <col min="12041" max="12288" width="9.140625" style="2"/>
    <col min="12289" max="12289" width="55.85546875" style="2" customWidth="1"/>
    <col min="12290" max="12290" width="8.28515625" style="2" customWidth="1"/>
    <col min="12291" max="12291" width="16.85546875" style="2" customWidth="1"/>
    <col min="12292" max="12292" width="12.42578125" style="2" customWidth="1"/>
    <col min="12293" max="12293" width="16.85546875" style="2" customWidth="1"/>
    <col min="12294" max="12294" width="14.140625" style="2" customWidth="1"/>
    <col min="12295" max="12295" width="16.42578125" style="2" customWidth="1"/>
    <col min="12296" max="12296" width="19" style="2" customWidth="1"/>
    <col min="12297" max="12544" width="9.140625" style="2"/>
    <col min="12545" max="12545" width="55.85546875" style="2" customWidth="1"/>
    <col min="12546" max="12546" width="8.28515625" style="2" customWidth="1"/>
    <col min="12547" max="12547" width="16.85546875" style="2" customWidth="1"/>
    <col min="12548" max="12548" width="12.42578125" style="2" customWidth="1"/>
    <col min="12549" max="12549" width="16.85546875" style="2" customWidth="1"/>
    <col min="12550" max="12550" width="14.140625" style="2" customWidth="1"/>
    <col min="12551" max="12551" width="16.42578125" style="2" customWidth="1"/>
    <col min="12552" max="12552" width="19" style="2" customWidth="1"/>
    <col min="12553" max="12800" width="9.140625" style="2"/>
    <col min="12801" max="12801" width="55.85546875" style="2" customWidth="1"/>
    <col min="12802" max="12802" width="8.28515625" style="2" customWidth="1"/>
    <col min="12803" max="12803" width="16.85546875" style="2" customWidth="1"/>
    <col min="12804" max="12804" width="12.42578125" style="2" customWidth="1"/>
    <col min="12805" max="12805" width="16.85546875" style="2" customWidth="1"/>
    <col min="12806" max="12806" width="14.140625" style="2" customWidth="1"/>
    <col min="12807" max="12807" width="16.42578125" style="2" customWidth="1"/>
    <col min="12808" max="12808" width="19" style="2" customWidth="1"/>
    <col min="12809" max="13056" width="9.140625" style="2"/>
    <col min="13057" max="13057" width="55.85546875" style="2" customWidth="1"/>
    <col min="13058" max="13058" width="8.28515625" style="2" customWidth="1"/>
    <col min="13059" max="13059" width="16.85546875" style="2" customWidth="1"/>
    <col min="13060" max="13060" width="12.42578125" style="2" customWidth="1"/>
    <col min="13061" max="13061" width="16.85546875" style="2" customWidth="1"/>
    <col min="13062" max="13062" width="14.140625" style="2" customWidth="1"/>
    <col min="13063" max="13063" width="16.42578125" style="2" customWidth="1"/>
    <col min="13064" max="13064" width="19" style="2" customWidth="1"/>
    <col min="13065" max="13312" width="9.140625" style="2"/>
    <col min="13313" max="13313" width="55.85546875" style="2" customWidth="1"/>
    <col min="13314" max="13314" width="8.28515625" style="2" customWidth="1"/>
    <col min="13315" max="13315" width="16.85546875" style="2" customWidth="1"/>
    <col min="13316" max="13316" width="12.42578125" style="2" customWidth="1"/>
    <col min="13317" max="13317" width="16.85546875" style="2" customWidth="1"/>
    <col min="13318" max="13318" width="14.140625" style="2" customWidth="1"/>
    <col min="13319" max="13319" width="16.42578125" style="2" customWidth="1"/>
    <col min="13320" max="13320" width="19" style="2" customWidth="1"/>
    <col min="13321" max="13568" width="9.140625" style="2"/>
    <col min="13569" max="13569" width="55.85546875" style="2" customWidth="1"/>
    <col min="13570" max="13570" width="8.28515625" style="2" customWidth="1"/>
    <col min="13571" max="13571" width="16.85546875" style="2" customWidth="1"/>
    <col min="13572" max="13572" width="12.42578125" style="2" customWidth="1"/>
    <col min="13573" max="13573" width="16.85546875" style="2" customWidth="1"/>
    <col min="13574" max="13574" width="14.140625" style="2" customWidth="1"/>
    <col min="13575" max="13575" width="16.42578125" style="2" customWidth="1"/>
    <col min="13576" max="13576" width="19" style="2" customWidth="1"/>
    <col min="13577" max="13824" width="9.140625" style="2"/>
    <col min="13825" max="13825" width="55.85546875" style="2" customWidth="1"/>
    <col min="13826" max="13826" width="8.28515625" style="2" customWidth="1"/>
    <col min="13827" max="13827" width="16.85546875" style="2" customWidth="1"/>
    <col min="13828" max="13828" width="12.42578125" style="2" customWidth="1"/>
    <col min="13829" max="13829" width="16.85546875" style="2" customWidth="1"/>
    <col min="13830" max="13830" width="14.140625" style="2" customWidth="1"/>
    <col min="13831" max="13831" width="16.42578125" style="2" customWidth="1"/>
    <col min="13832" max="13832" width="19" style="2" customWidth="1"/>
    <col min="13833" max="14080" width="9.140625" style="2"/>
    <col min="14081" max="14081" width="55.85546875" style="2" customWidth="1"/>
    <col min="14082" max="14082" width="8.28515625" style="2" customWidth="1"/>
    <col min="14083" max="14083" width="16.85546875" style="2" customWidth="1"/>
    <col min="14084" max="14084" width="12.42578125" style="2" customWidth="1"/>
    <col min="14085" max="14085" width="16.85546875" style="2" customWidth="1"/>
    <col min="14086" max="14086" width="14.140625" style="2" customWidth="1"/>
    <col min="14087" max="14087" width="16.42578125" style="2" customWidth="1"/>
    <col min="14088" max="14088" width="19" style="2" customWidth="1"/>
    <col min="14089" max="14336" width="9.140625" style="2"/>
    <col min="14337" max="14337" width="55.85546875" style="2" customWidth="1"/>
    <col min="14338" max="14338" width="8.28515625" style="2" customWidth="1"/>
    <col min="14339" max="14339" width="16.85546875" style="2" customWidth="1"/>
    <col min="14340" max="14340" width="12.42578125" style="2" customWidth="1"/>
    <col min="14341" max="14341" width="16.85546875" style="2" customWidth="1"/>
    <col min="14342" max="14342" width="14.140625" style="2" customWidth="1"/>
    <col min="14343" max="14343" width="16.42578125" style="2" customWidth="1"/>
    <col min="14344" max="14344" width="19" style="2" customWidth="1"/>
    <col min="14345" max="14592" width="9.140625" style="2"/>
    <col min="14593" max="14593" width="55.85546875" style="2" customWidth="1"/>
    <col min="14594" max="14594" width="8.28515625" style="2" customWidth="1"/>
    <col min="14595" max="14595" width="16.85546875" style="2" customWidth="1"/>
    <col min="14596" max="14596" width="12.42578125" style="2" customWidth="1"/>
    <col min="14597" max="14597" width="16.85546875" style="2" customWidth="1"/>
    <col min="14598" max="14598" width="14.140625" style="2" customWidth="1"/>
    <col min="14599" max="14599" width="16.42578125" style="2" customWidth="1"/>
    <col min="14600" max="14600" width="19" style="2" customWidth="1"/>
    <col min="14601" max="14848" width="9.140625" style="2"/>
    <col min="14849" max="14849" width="55.85546875" style="2" customWidth="1"/>
    <col min="14850" max="14850" width="8.28515625" style="2" customWidth="1"/>
    <col min="14851" max="14851" width="16.85546875" style="2" customWidth="1"/>
    <col min="14852" max="14852" width="12.42578125" style="2" customWidth="1"/>
    <col min="14853" max="14853" width="16.85546875" style="2" customWidth="1"/>
    <col min="14854" max="14854" width="14.140625" style="2" customWidth="1"/>
    <col min="14855" max="14855" width="16.42578125" style="2" customWidth="1"/>
    <col min="14856" max="14856" width="19" style="2" customWidth="1"/>
    <col min="14857" max="15104" width="9.140625" style="2"/>
    <col min="15105" max="15105" width="55.85546875" style="2" customWidth="1"/>
    <col min="15106" max="15106" width="8.28515625" style="2" customWidth="1"/>
    <col min="15107" max="15107" width="16.85546875" style="2" customWidth="1"/>
    <col min="15108" max="15108" width="12.42578125" style="2" customWidth="1"/>
    <col min="15109" max="15109" width="16.85546875" style="2" customWidth="1"/>
    <col min="15110" max="15110" width="14.140625" style="2" customWidth="1"/>
    <col min="15111" max="15111" width="16.42578125" style="2" customWidth="1"/>
    <col min="15112" max="15112" width="19" style="2" customWidth="1"/>
    <col min="15113" max="15360" width="9.140625" style="2"/>
    <col min="15361" max="15361" width="55.85546875" style="2" customWidth="1"/>
    <col min="15362" max="15362" width="8.28515625" style="2" customWidth="1"/>
    <col min="15363" max="15363" width="16.85546875" style="2" customWidth="1"/>
    <col min="15364" max="15364" width="12.42578125" style="2" customWidth="1"/>
    <col min="15365" max="15365" width="16.85546875" style="2" customWidth="1"/>
    <col min="15366" max="15366" width="14.140625" style="2" customWidth="1"/>
    <col min="15367" max="15367" width="16.42578125" style="2" customWidth="1"/>
    <col min="15368" max="15368" width="19" style="2" customWidth="1"/>
    <col min="15369" max="15616" width="9.140625" style="2"/>
    <col min="15617" max="15617" width="55.85546875" style="2" customWidth="1"/>
    <col min="15618" max="15618" width="8.28515625" style="2" customWidth="1"/>
    <col min="15619" max="15619" width="16.85546875" style="2" customWidth="1"/>
    <col min="15620" max="15620" width="12.42578125" style="2" customWidth="1"/>
    <col min="15621" max="15621" width="16.85546875" style="2" customWidth="1"/>
    <col min="15622" max="15622" width="14.140625" style="2" customWidth="1"/>
    <col min="15623" max="15623" width="16.42578125" style="2" customWidth="1"/>
    <col min="15624" max="15624" width="19" style="2" customWidth="1"/>
    <col min="15625" max="15872" width="9.140625" style="2"/>
    <col min="15873" max="15873" width="55.85546875" style="2" customWidth="1"/>
    <col min="15874" max="15874" width="8.28515625" style="2" customWidth="1"/>
    <col min="15875" max="15875" width="16.85546875" style="2" customWidth="1"/>
    <col min="15876" max="15876" width="12.42578125" style="2" customWidth="1"/>
    <col min="15877" max="15877" width="16.85546875" style="2" customWidth="1"/>
    <col min="15878" max="15878" width="14.140625" style="2" customWidth="1"/>
    <col min="15879" max="15879" width="16.42578125" style="2" customWidth="1"/>
    <col min="15880" max="15880" width="19" style="2" customWidth="1"/>
    <col min="15881" max="16128" width="9.140625" style="2"/>
    <col min="16129" max="16129" width="55.85546875" style="2" customWidth="1"/>
    <col min="16130" max="16130" width="8.28515625" style="2" customWidth="1"/>
    <col min="16131" max="16131" width="16.85546875" style="2" customWidth="1"/>
    <col min="16132" max="16132" width="12.42578125" style="2" customWidth="1"/>
    <col min="16133" max="16133" width="16.85546875" style="2" customWidth="1"/>
    <col min="16134" max="16134" width="14.140625" style="2" customWidth="1"/>
    <col min="16135" max="16135" width="16.42578125" style="2" customWidth="1"/>
    <col min="16136" max="16136" width="19" style="2" customWidth="1"/>
    <col min="16137" max="16384" width="9.140625" style="2"/>
  </cols>
  <sheetData>
    <row r="1" spans="1:15" ht="57.75" customHeight="1" x14ac:dyDescent="0.2">
      <c r="B1" s="61" t="s">
        <v>294</v>
      </c>
      <c r="C1" s="61"/>
      <c r="D1" s="61"/>
      <c r="E1" s="61"/>
      <c r="F1" s="61"/>
      <c r="G1" s="61"/>
    </row>
    <row r="2" spans="1:15" ht="51" customHeight="1" x14ac:dyDescent="0.25">
      <c r="A2" s="60" t="s">
        <v>293</v>
      </c>
      <c r="B2" s="60"/>
      <c r="C2" s="60"/>
      <c r="D2" s="60"/>
      <c r="E2" s="60"/>
      <c r="F2" s="60"/>
      <c r="G2" s="60"/>
      <c r="I2" s="62"/>
      <c r="J2" s="63"/>
      <c r="K2" s="63"/>
      <c r="L2" s="63"/>
      <c r="M2" s="63"/>
      <c r="N2" s="64"/>
      <c r="O2" s="64"/>
    </row>
    <row r="3" spans="1:15" x14ac:dyDescent="0.2">
      <c r="B3" s="3"/>
      <c r="C3" s="1"/>
      <c r="D3" s="1"/>
      <c r="E3" s="4"/>
      <c r="G3" s="4" t="s">
        <v>0</v>
      </c>
    </row>
    <row r="4" spans="1:15" ht="94.5" customHeight="1" x14ac:dyDescent="0.2">
      <c r="A4" s="5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9" t="s">
        <v>7</v>
      </c>
    </row>
    <row r="5" spans="1:15" ht="12.75" customHeight="1" x14ac:dyDescent="0.2">
      <c r="A5" s="10">
        <v>1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1">
        <v>8</v>
      </c>
    </row>
    <row r="6" spans="1:15" s="16" customFormat="1" ht="15.75" x14ac:dyDescent="0.25">
      <c r="A6" s="12" t="s">
        <v>8</v>
      </c>
      <c r="B6" s="13"/>
      <c r="C6" s="13"/>
      <c r="D6" s="13"/>
      <c r="E6" s="14">
        <f>E7+E58+E67+E86+E121+E155+E160+E173+E203+E227+E234</f>
        <v>116732222.72000001</v>
      </c>
      <c r="F6" s="14">
        <f t="shared" ref="F6:G6" si="0">F7+F58+F67+F86+F121+F155+F160+F173+F203+F227+F234</f>
        <v>-6524057.75</v>
      </c>
      <c r="G6" s="14">
        <f t="shared" si="0"/>
        <v>110208164.97</v>
      </c>
      <c r="H6" s="15"/>
    </row>
    <row r="7" spans="1:15" ht="15.75" x14ac:dyDescent="0.25">
      <c r="A7" s="17" t="s">
        <v>9</v>
      </c>
      <c r="B7" s="18" t="s">
        <v>10</v>
      </c>
      <c r="C7" s="19"/>
      <c r="D7" s="19"/>
      <c r="E7" s="14">
        <f>E8+E15+E28+E33+E25</f>
        <v>28338710.109999999</v>
      </c>
      <c r="F7" s="14">
        <f t="shared" ref="F7:G7" si="1">F8+F15+F28+F33+F25</f>
        <v>-759708.28</v>
      </c>
      <c r="G7" s="14">
        <f t="shared" si="1"/>
        <v>27579001.830000002</v>
      </c>
      <c r="H7" s="20"/>
    </row>
    <row r="8" spans="1:15" ht="45" customHeight="1" x14ac:dyDescent="0.25">
      <c r="A8" s="21" t="s">
        <v>11</v>
      </c>
      <c r="B8" s="19" t="s">
        <v>12</v>
      </c>
      <c r="C8" s="19"/>
      <c r="D8" s="19"/>
      <c r="E8" s="22">
        <f t="shared" ref="E8:G9" si="2">E9</f>
        <v>1086632</v>
      </c>
      <c r="F8" s="22">
        <f t="shared" si="2"/>
        <v>-241500.79999999999</v>
      </c>
      <c r="G8" s="22">
        <f t="shared" si="2"/>
        <v>845131.2</v>
      </c>
    </row>
    <row r="9" spans="1:15" ht="47.25" x14ac:dyDescent="0.25">
      <c r="A9" s="21" t="s">
        <v>13</v>
      </c>
      <c r="B9" s="19" t="s">
        <v>12</v>
      </c>
      <c r="C9" s="19" t="s">
        <v>14</v>
      </c>
      <c r="D9" s="19"/>
      <c r="E9" s="22">
        <f t="shared" si="2"/>
        <v>1086632</v>
      </c>
      <c r="F9" s="22">
        <f t="shared" si="2"/>
        <v>-241500.79999999999</v>
      </c>
      <c r="G9" s="22">
        <f t="shared" si="2"/>
        <v>845131.2</v>
      </c>
    </row>
    <row r="10" spans="1:15" ht="15.75" x14ac:dyDescent="0.25">
      <c r="A10" s="21" t="s">
        <v>15</v>
      </c>
      <c r="B10" s="19" t="s">
        <v>12</v>
      </c>
      <c r="C10" s="19" t="s">
        <v>16</v>
      </c>
      <c r="D10" s="19"/>
      <c r="E10" s="22">
        <f>E13+E11</f>
        <v>1086632</v>
      </c>
      <c r="F10" s="22">
        <f>F13+F11</f>
        <v>-241500.79999999999</v>
      </c>
      <c r="G10" s="22">
        <f>G13+G11</f>
        <v>845131.2</v>
      </c>
    </row>
    <row r="11" spans="1:15" ht="78.75" x14ac:dyDescent="0.25">
      <c r="A11" s="21" t="s">
        <v>17</v>
      </c>
      <c r="B11" s="19" t="s">
        <v>12</v>
      </c>
      <c r="C11" s="19" t="s">
        <v>16</v>
      </c>
      <c r="D11" s="19" t="s">
        <v>18</v>
      </c>
      <c r="E11" s="22">
        <f>E12</f>
        <v>1064432</v>
      </c>
      <c r="F11" s="22">
        <f>F12</f>
        <v>-241500.79999999999</v>
      </c>
      <c r="G11" s="22">
        <f>G12</f>
        <v>822931.2</v>
      </c>
    </row>
    <row r="12" spans="1:15" ht="31.5" x14ac:dyDescent="0.25">
      <c r="A12" s="21" t="s">
        <v>19</v>
      </c>
      <c r="B12" s="19" t="s">
        <v>12</v>
      </c>
      <c r="C12" s="19" t="s">
        <v>16</v>
      </c>
      <c r="D12" s="19" t="s">
        <v>20</v>
      </c>
      <c r="E12" s="22">
        <v>1064432</v>
      </c>
      <c r="F12" s="22">
        <v>-241500.79999999999</v>
      </c>
      <c r="G12" s="22">
        <f>SUM(E12:F12)</f>
        <v>822931.2</v>
      </c>
    </row>
    <row r="13" spans="1:15" ht="31.5" x14ac:dyDescent="0.25">
      <c r="A13" s="21" t="s">
        <v>21</v>
      </c>
      <c r="B13" s="19" t="s">
        <v>12</v>
      </c>
      <c r="C13" s="19" t="s">
        <v>16</v>
      </c>
      <c r="D13" s="19" t="s">
        <v>22</v>
      </c>
      <c r="E13" s="22">
        <f>E14</f>
        <v>22200</v>
      </c>
      <c r="F13" s="22">
        <f>F14</f>
        <v>0</v>
      </c>
      <c r="G13" s="22">
        <f>G14</f>
        <v>22200</v>
      </c>
    </row>
    <row r="14" spans="1:15" ht="31.5" x14ac:dyDescent="0.25">
      <c r="A14" s="21" t="s">
        <v>23</v>
      </c>
      <c r="B14" s="19" t="s">
        <v>12</v>
      </c>
      <c r="C14" s="19" t="s">
        <v>16</v>
      </c>
      <c r="D14" s="19" t="s">
        <v>24</v>
      </c>
      <c r="E14" s="22">
        <v>22200</v>
      </c>
      <c r="F14" s="23"/>
      <c r="G14" s="22">
        <f>SUM(E14:F14)</f>
        <v>22200</v>
      </c>
    </row>
    <row r="15" spans="1:15" s="1" customFormat="1" ht="63" x14ac:dyDescent="0.25">
      <c r="A15" s="21" t="s">
        <v>25</v>
      </c>
      <c r="B15" s="19" t="s">
        <v>26</v>
      </c>
      <c r="C15" s="24"/>
      <c r="D15" s="19"/>
      <c r="E15" s="22">
        <f>E16</f>
        <v>17961364.469999999</v>
      </c>
      <c r="F15" s="22">
        <f>F16</f>
        <v>-158829.94</v>
      </c>
      <c r="G15" s="22">
        <f>G16</f>
        <v>17802534.530000001</v>
      </c>
    </row>
    <row r="16" spans="1:15" s="1" customFormat="1" ht="47.25" x14ac:dyDescent="0.25">
      <c r="A16" s="21" t="s">
        <v>13</v>
      </c>
      <c r="B16" s="19" t="s">
        <v>26</v>
      </c>
      <c r="C16" s="19" t="s">
        <v>14</v>
      </c>
      <c r="D16" s="19"/>
      <c r="E16" s="22">
        <f>E17+E22</f>
        <v>17961364.469999999</v>
      </c>
      <c r="F16" s="22">
        <f>F17+F22</f>
        <v>-158829.94</v>
      </c>
      <c r="G16" s="22">
        <f>G17+G22</f>
        <v>17802534.530000001</v>
      </c>
    </row>
    <row r="17" spans="1:7" s="1" customFormat="1" ht="15.75" x14ac:dyDescent="0.25">
      <c r="A17" s="21" t="s">
        <v>15</v>
      </c>
      <c r="B17" s="19" t="s">
        <v>27</v>
      </c>
      <c r="C17" s="19" t="s">
        <v>28</v>
      </c>
      <c r="D17" s="19"/>
      <c r="E17" s="22">
        <f>E18+E20</f>
        <v>16797790.09</v>
      </c>
      <c r="F17" s="22">
        <f>F18+F20</f>
        <v>-158789.26</v>
      </c>
      <c r="G17" s="22">
        <f>G18+G20</f>
        <v>16639000.83</v>
      </c>
    </row>
    <row r="18" spans="1:7" s="1" customFormat="1" ht="78.75" x14ac:dyDescent="0.25">
      <c r="A18" s="21" t="s">
        <v>17</v>
      </c>
      <c r="B18" s="19" t="s">
        <v>27</v>
      </c>
      <c r="C18" s="19" t="s">
        <v>28</v>
      </c>
      <c r="D18" s="19" t="s">
        <v>18</v>
      </c>
      <c r="E18" s="22">
        <f>E19</f>
        <v>15629538.43</v>
      </c>
      <c r="F18" s="22">
        <f>F19</f>
        <v>-76360.289999999994</v>
      </c>
      <c r="G18" s="22">
        <f>G19</f>
        <v>15553178.140000001</v>
      </c>
    </row>
    <row r="19" spans="1:7" s="1" customFormat="1" ht="31.5" x14ac:dyDescent="0.25">
      <c r="A19" s="21" t="s">
        <v>19</v>
      </c>
      <c r="B19" s="19" t="s">
        <v>27</v>
      </c>
      <c r="C19" s="19" t="s">
        <v>28</v>
      </c>
      <c r="D19" s="19" t="s">
        <v>20</v>
      </c>
      <c r="E19" s="22">
        <v>15629538.43</v>
      </c>
      <c r="F19" s="22">
        <v>-76360.289999999994</v>
      </c>
      <c r="G19" s="22">
        <f>SUM(E19:F19)</f>
        <v>15553178.140000001</v>
      </c>
    </row>
    <row r="20" spans="1:7" s="1" customFormat="1" ht="31.5" x14ac:dyDescent="0.25">
      <c r="A20" s="21" t="s">
        <v>21</v>
      </c>
      <c r="B20" s="19" t="s">
        <v>27</v>
      </c>
      <c r="C20" s="19" t="s">
        <v>28</v>
      </c>
      <c r="D20" s="19" t="s">
        <v>22</v>
      </c>
      <c r="E20" s="22">
        <f>E21</f>
        <v>1168251.6599999999</v>
      </c>
      <c r="F20" s="22">
        <f>F21</f>
        <v>-82428.97</v>
      </c>
      <c r="G20" s="22">
        <f>G21</f>
        <v>1085822.69</v>
      </c>
    </row>
    <row r="21" spans="1:7" s="1" customFormat="1" ht="31.5" x14ac:dyDescent="0.25">
      <c r="A21" s="21" t="s">
        <v>23</v>
      </c>
      <c r="B21" s="19" t="s">
        <v>27</v>
      </c>
      <c r="C21" s="19" t="s">
        <v>28</v>
      </c>
      <c r="D21" s="19" t="s">
        <v>24</v>
      </c>
      <c r="E21" s="22">
        <v>1168251.6599999999</v>
      </c>
      <c r="F21" s="22">
        <v>-82428.97</v>
      </c>
      <c r="G21" s="22">
        <f>SUM(E21:F21)</f>
        <v>1085822.69</v>
      </c>
    </row>
    <row r="22" spans="1:7" s="1" customFormat="1" ht="47.25" x14ac:dyDescent="0.25">
      <c r="A22" s="21" t="s">
        <v>29</v>
      </c>
      <c r="B22" s="19" t="s">
        <v>27</v>
      </c>
      <c r="C22" s="19" t="s">
        <v>30</v>
      </c>
      <c r="D22" s="19"/>
      <c r="E22" s="22">
        <f t="shared" ref="E22:G23" si="3">E23</f>
        <v>1163574.3799999999</v>
      </c>
      <c r="F22" s="22">
        <f t="shared" si="3"/>
        <v>-40.68</v>
      </c>
      <c r="G22" s="22">
        <f t="shared" si="3"/>
        <v>1163533.7</v>
      </c>
    </row>
    <row r="23" spans="1:7" s="1" customFormat="1" ht="78.75" x14ac:dyDescent="0.25">
      <c r="A23" s="21" t="s">
        <v>17</v>
      </c>
      <c r="B23" s="19" t="s">
        <v>27</v>
      </c>
      <c r="C23" s="19" t="s">
        <v>30</v>
      </c>
      <c r="D23" s="19" t="s">
        <v>18</v>
      </c>
      <c r="E23" s="22">
        <f t="shared" si="3"/>
        <v>1163574.3799999999</v>
      </c>
      <c r="F23" s="22">
        <f t="shared" si="3"/>
        <v>-40.68</v>
      </c>
      <c r="G23" s="22">
        <f t="shared" si="3"/>
        <v>1163533.7</v>
      </c>
    </row>
    <row r="24" spans="1:7" s="1" customFormat="1" ht="31.5" x14ac:dyDescent="0.25">
      <c r="A24" s="21" t="s">
        <v>19</v>
      </c>
      <c r="B24" s="19" t="s">
        <v>27</v>
      </c>
      <c r="C24" s="19" t="s">
        <v>30</v>
      </c>
      <c r="D24" s="19" t="s">
        <v>20</v>
      </c>
      <c r="E24" s="22">
        <v>1163574.3799999999</v>
      </c>
      <c r="F24" s="22">
        <v>-40.68</v>
      </c>
      <c r="G24" s="22">
        <f>SUM(E24:F24)</f>
        <v>1163533.7</v>
      </c>
    </row>
    <row r="25" spans="1:7" s="1" customFormat="1" ht="47.25" x14ac:dyDescent="0.25">
      <c r="A25" s="21" t="s">
        <v>64</v>
      </c>
      <c r="B25" s="19" t="s">
        <v>295</v>
      </c>
      <c r="C25" s="19" t="s">
        <v>65</v>
      </c>
      <c r="D25" s="19"/>
      <c r="E25" s="22">
        <f>E26</f>
        <v>59400</v>
      </c>
      <c r="F25" s="22">
        <f t="shared" ref="F25:G26" si="4">F26</f>
        <v>0</v>
      </c>
      <c r="G25" s="22">
        <f t="shared" si="4"/>
        <v>59400</v>
      </c>
    </row>
    <row r="26" spans="1:7" s="1" customFormat="1" ht="31.5" x14ac:dyDescent="0.25">
      <c r="A26" s="21" t="s">
        <v>21</v>
      </c>
      <c r="B26" s="19" t="s">
        <v>295</v>
      </c>
      <c r="C26" s="19" t="s">
        <v>65</v>
      </c>
      <c r="D26" s="19" t="s">
        <v>22</v>
      </c>
      <c r="E26" s="22">
        <f>E27</f>
        <v>59400</v>
      </c>
      <c r="F26" s="22">
        <f t="shared" si="4"/>
        <v>0</v>
      </c>
      <c r="G26" s="22">
        <f t="shared" si="4"/>
        <v>59400</v>
      </c>
    </row>
    <row r="27" spans="1:7" s="1" customFormat="1" ht="31.5" x14ac:dyDescent="0.25">
      <c r="A27" s="21" t="s">
        <v>23</v>
      </c>
      <c r="B27" s="19" t="s">
        <v>295</v>
      </c>
      <c r="C27" s="19" t="s">
        <v>65</v>
      </c>
      <c r="D27" s="19" t="s">
        <v>24</v>
      </c>
      <c r="E27" s="22">
        <v>59400</v>
      </c>
      <c r="F27" s="22"/>
      <c r="G27" s="22">
        <f>E27+F27</f>
        <v>59400</v>
      </c>
    </row>
    <row r="28" spans="1:7" s="1" customFormat="1" ht="15.75" x14ac:dyDescent="0.25">
      <c r="A28" s="21" t="s">
        <v>31</v>
      </c>
      <c r="B28" s="19" t="s">
        <v>32</v>
      </c>
      <c r="C28" s="19"/>
      <c r="D28" s="19"/>
      <c r="E28" s="22">
        <f>E29</f>
        <v>200000</v>
      </c>
      <c r="F28" s="22">
        <f t="shared" ref="F28:G31" si="5">F29</f>
        <v>-200000</v>
      </c>
      <c r="G28" s="22">
        <f t="shared" si="5"/>
        <v>0</v>
      </c>
    </row>
    <row r="29" spans="1:7" s="1" customFormat="1" ht="47.25" x14ac:dyDescent="0.25">
      <c r="A29" s="21" t="s">
        <v>33</v>
      </c>
      <c r="B29" s="19" t="s">
        <v>32</v>
      </c>
      <c r="C29" s="19" t="s">
        <v>34</v>
      </c>
      <c r="D29" s="19"/>
      <c r="E29" s="22">
        <f>E30</f>
        <v>200000</v>
      </c>
      <c r="F29" s="22">
        <f t="shared" si="5"/>
        <v>-200000</v>
      </c>
      <c r="G29" s="22">
        <f t="shared" si="5"/>
        <v>0</v>
      </c>
    </row>
    <row r="30" spans="1:7" s="1" customFormat="1" ht="14.25" customHeight="1" x14ac:dyDescent="0.25">
      <c r="A30" s="21" t="s">
        <v>35</v>
      </c>
      <c r="B30" s="19" t="s">
        <v>32</v>
      </c>
      <c r="C30" s="19" t="s">
        <v>36</v>
      </c>
      <c r="D30" s="19"/>
      <c r="E30" s="22">
        <f>E31</f>
        <v>200000</v>
      </c>
      <c r="F30" s="22">
        <f t="shared" si="5"/>
        <v>-200000</v>
      </c>
      <c r="G30" s="22">
        <f t="shared" si="5"/>
        <v>0</v>
      </c>
    </row>
    <row r="31" spans="1:7" s="1" customFormat="1" ht="15.75" x14ac:dyDescent="0.25">
      <c r="A31" s="21" t="s">
        <v>37</v>
      </c>
      <c r="B31" s="19" t="s">
        <v>32</v>
      </c>
      <c r="C31" s="19" t="s">
        <v>36</v>
      </c>
      <c r="D31" s="19" t="s">
        <v>38</v>
      </c>
      <c r="E31" s="22">
        <f>E32</f>
        <v>200000</v>
      </c>
      <c r="F31" s="22">
        <f t="shared" si="5"/>
        <v>-200000</v>
      </c>
      <c r="G31" s="22">
        <f t="shared" si="5"/>
        <v>0</v>
      </c>
    </row>
    <row r="32" spans="1:7" s="1" customFormat="1" ht="15.75" x14ac:dyDescent="0.25">
      <c r="A32" s="21" t="s">
        <v>39</v>
      </c>
      <c r="B32" s="19" t="s">
        <v>32</v>
      </c>
      <c r="C32" s="19" t="s">
        <v>36</v>
      </c>
      <c r="D32" s="19" t="s">
        <v>40</v>
      </c>
      <c r="E32" s="22">
        <v>200000</v>
      </c>
      <c r="F32" s="22">
        <v>-200000</v>
      </c>
      <c r="G32" s="22">
        <f>SUM(E32:F32)</f>
        <v>0</v>
      </c>
    </row>
    <row r="33" spans="1:7" s="1" customFormat="1" ht="15.75" x14ac:dyDescent="0.25">
      <c r="A33" s="21" t="s">
        <v>41</v>
      </c>
      <c r="B33" s="19" t="s">
        <v>42</v>
      </c>
      <c r="C33" s="24"/>
      <c r="D33" s="19"/>
      <c r="E33" s="22">
        <f>E34+E45+E53+E55</f>
        <v>9031313.6400000006</v>
      </c>
      <c r="F33" s="22">
        <f>F34+F45+F53+F55</f>
        <v>-159377.54</v>
      </c>
      <c r="G33" s="22">
        <f>G34+G45+G53+G55</f>
        <v>8871936.1000000015</v>
      </c>
    </row>
    <row r="34" spans="1:7" s="1" customFormat="1" ht="47.25" x14ac:dyDescent="0.25">
      <c r="A34" s="21" t="s">
        <v>13</v>
      </c>
      <c r="B34" s="19" t="s">
        <v>42</v>
      </c>
      <c r="C34" s="19" t="s">
        <v>14</v>
      </c>
      <c r="D34" s="19"/>
      <c r="E34" s="22">
        <f>E35</f>
        <v>1348086.16</v>
      </c>
      <c r="F34" s="22">
        <f>F35</f>
        <v>-101990.92</v>
      </c>
      <c r="G34" s="22">
        <f>G35</f>
        <v>1246095.24</v>
      </c>
    </row>
    <row r="35" spans="1:7" s="1" customFormat="1" ht="15.75" x14ac:dyDescent="0.25">
      <c r="A35" s="21" t="s">
        <v>43</v>
      </c>
      <c r="B35" s="19" t="s">
        <v>42</v>
      </c>
      <c r="C35" s="19" t="s">
        <v>44</v>
      </c>
      <c r="D35" s="19"/>
      <c r="E35" s="22">
        <f>E38+E40+E36+E42</f>
        <v>1348086.16</v>
      </c>
      <c r="F35" s="22">
        <f>F38+F40+F36+F42</f>
        <v>-101990.92</v>
      </c>
      <c r="G35" s="22">
        <f>G38+G40+G36+G42</f>
        <v>1246095.24</v>
      </c>
    </row>
    <row r="36" spans="1:7" s="1" customFormat="1" ht="15.75" x14ac:dyDescent="0.25">
      <c r="A36" s="21" t="s">
        <v>45</v>
      </c>
      <c r="B36" s="19" t="s">
        <v>42</v>
      </c>
      <c r="C36" s="19" t="s">
        <v>44</v>
      </c>
      <c r="D36" s="19" t="s">
        <v>18</v>
      </c>
      <c r="E36" s="22">
        <f>E37</f>
        <v>390089.16</v>
      </c>
      <c r="F36" s="22">
        <f>F37</f>
        <v>-99310.92</v>
      </c>
      <c r="G36" s="22">
        <f>G37</f>
        <v>290778.23999999999</v>
      </c>
    </row>
    <row r="37" spans="1:7" s="1" customFormat="1" ht="31.5" x14ac:dyDescent="0.25">
      <c r="A37" s="21" t="s">
        <v>19</v>
      </c>
      <c r="B37" s="19" t="s">
        <v>42</v>
      </c>
      <c r="C37" s="19" t="s">
        <v>44</v>
      </c>
      <c r="D37" s="19" t="s">
        <v>20</v>
      </c>
      <c r="E37" s="22">
        <v>390089.16</v>
      </c>
      <c r="F37" s="22">
        <v>-99310.92</v>
      </c>
      <c r="G37" s="22">
        <f>SUM(E37:F37)</f>
        <v>290778.23999999999</v>
      </c>
    </row>
    <row r="38" spans="1:7" s="1" customFormat="1" ht="31.5" x14ac:dyDescent="0.25">
      <c r="A38" s="21" t="s">
        <v>21</v>
      </c>
      <c r="B38" s="19" t="s">
        <v>42</v>
      </c>
      <c r="C38" s="19" t="s">
        <v>44</v>
      </c>
      <c r="D38" s="19" t="s">
        <v>22</v>
      </c>
      <c r="E38" s="22">
        <f>E39</f>
        <v>467311</v>
      </c>
      <c r="F38" s="22">
        <f>F39</f>
        <v>-2680</v>
      </c>
      <c r="G38" s="22">
        <f>G39</f>
        <v>464631</v>
      </c>
    </row>
    <row r="39" spans="1:7" s="1" customFormat="1" ht="31.5" x14ac:dyDescent="0.25">
      <c r="A39" s="21" t="s">
        <v>23</v>
      </c>
      <c r="B39" s="19" t="s">
        <v>42</v>
      </c>
      <c r="C39" s="19" t="s">
        <v>44</v>
      </c>
      <c r="D39" s="19" t="s">
        <v>24</v>
      </c>
      <c r="E39" s="22">
        <v>467311</v>
      </c>
      <c r="F39" s="22">
        <v>-2680</v>
      </c>
      <c r="G39" s="22">
        <f>SUM(E39:F39)</f>
        <v>464631</v>
      </c>
    </row>
    <row r="40" spans="1:7" s="1" customFormat="1" ht="15.75" x14ac:dyDescent="0.25">
      <c r="A40" s="21" t="s">
        <v>46</v>
      </c>
      <c r="B40" s="19" t="s">
        <v>42</v>
      </c>
      <c r="C40" s="19" t="s">
        <v>44</v>
      </c>
      <c r="D40" s="19" t="s">
        <v>47</v>
      </c>
      <c r="E40" s="22">
        <f>E41</f>
        <v>14000</v>
      </c>
      <c r="F40" s="22">
        <f>F41</f>
        <v>0</v>
      </c>
      <c r="G40" s="22">
        <f>G41</f>
        <v>14000</v>
      </c>
    </row>
    <row r="41" spans="1:7" s="1" customFormat="1" ht="15.75" x14ac:dyDescent="0.25">
      <c r="A41" s="21" t="s">
        <v>48</v>
      </c>
      <c r="B41" s="19" t="s">
        <v>42</v>
      </c>
      <c r="C41" s="19" t="s">
        <v>44</v>
      </c>
      <c r="D41" s="19" t="s">
        <v>49</v>
      </c>
      <c r="E41" s="22">
        <v>14000</v>
      </c>
      <c r="F41" s="22"/>
      <c r="G41" s="22">
        <f>SUM(E41:F41)</f>
        <v>14000</v>
      </c>
    </row>
    <row r="42" spans="1:7" s="1" customFormat="1" ht="15.75" x14ac:dyDescent="0.25">
      <c r="A42" s="21" t="s">
        <v>37</v>
      </c>
      <c r="B42" s="19" t="s">
        <v>42</v>
      </c>
      <c r="C42" s="19" t="s">
        <v>44</v>
      </c>
      <c r="D42" s="19" t="s">
        <v>38</v>
      </c>
      <c r="E42" s="22">
        <f>E44+E43</f>
        <v>476686</v>
      </c>
      <c r="F42" s="22">
        <f>F44+F43</f>
        <v>0</v>
      </c>
      <c r="G42" s="22">
        <f>G44+G43</f>
        <v>476686</v>
      </c>
    </row>
    <row r="43" spans="1:7" s="1" customFormat="1" ht="15.75" x14ac:dyDescent="0.25">
      <c r="A43" s="21" t="s">
        <v>50</v>
      </c>
      <c r="B43" s="19" t="s">
        <v>42</v>
      </c>
      <c r="C43" s="19" t="s">
        <v>44</v>
      </c>
      <c r="D43" s="19" t="s">
        <v>51</v>
      </c>
      <c r="E43" s="22">
        <v>430614</v>
      </c>
      <c r="F43" s="22"/>
      <c r="G43" s="22">
        <f>SUM(E43:F43)</f>
        <v>430614</v>
      </c>
    </row>
    <row r="44" spans="1:7" s="1" customFormat="1" ht="15.75" x14ac:dyDescent="0.25">
      <c r="A44" s="21" t="s">
        <v>52</v>
      </c>
      <c r="B44" s="19" t="s">
        <v>42</v>
      </c>
      <c r="C44" s="19" t="s">
        <v>44</v>
      </c>
      <c r="D44" s="19" t="s">
        <v>53</v>
      </c>
      <c r="E44" s="22">
        <v>46072</v>
      </c>
      <c r="F44" s="25"/>
      <c r="G44" s="22">
        <f>SUM(E44:F44)</f>
        <v>46072</v>
      </c>
    </row>
    <row r="45" spans="1:7" s="1" customFormat="1" ht="31.5" x14ac:dyDescent="0.25">
      <c r="A45" s="21" t="s">
        <v>54</v>
      </c>
      <c r="B45" s="19" t="s">
        <v>42</v>
      </c>
      <c r="C45" s="19" t="s">
        <v>55</v>
      </c>
      <c r="D45" s="19"/>
      <c r="E45" s="22">
        <f t="shared" ref="E45:G46" si="6">E46</f>
        <v>6641839.4800000004</v>
      </c>
      <c r="F45" s="22">
        <f t="shared" si="6"/>
        <v>-57386.62</v>
      </c>
      <c r="G45" s="22">
        <f t="shared" si="6"/>
        <v>6584452.8600000003</v>
      </c>
    </row>
    <row r="46" spans="1:7" s="1" customFormat="1" ht="63" x14ac:dyDescent="0.25">
      <c r="A46" s="21" t="s">
        <v>56</v>
      </c>
      <c r="B46" s="19" t="s">
        <v>42</v>
      </c>
      <c r="C46" s="19" t="s">
        <v>57</v>
      </c>
      <c r="D46" s="19"/>
      <c r="E46" s="22">
        <f t="shared" si="6"/>
        <v>6641839.4800000004</v>
      </c>
      <c r="F46" s="22">
        <f t="shared" si="6"/>
        <v>-57386.62</v>
      </c>
      <c r="G46" s="22">
        <f t="shared" si="6"/>
        <v>6584452.8600000003</v>
      </c>
    </row>
    <row r="47" spans="1:7" s="1" customFormat="1" ht="47.25" x14ac:dyDescent="0.25">
      <c r="A47" s="21" t="s">
        <v>58</v>
      </c>
      <c r="B47" s="19" t="s">
        <v>42</v>
      </c>
      <c r="C47" s="19" t="s">
        <v>59</v>
      </c>
      <c r="D47" s="19"/>
      <c r="E47" s="22">
        <f>E48+E51</f>
        <v>6641839.4800000004</v>
      </c>
      <c r="F47" s="22">
        <f>F48+F51</f>
        <v>-57386.62</v>
      </c>
      <c r="G47" s="22">
        <f>G48+G51</f>
        <v>6584452.8600000003</v>
      </c>
    </row>
    <row r="48" spans="1:7" s="1" customFormat="1" ht="78.75" x14ac:dyDescent="0.25">
      <c r="A48" s="21" t="s">
        <v>17</v>
      </c>
      <c r="B48" s="19" t="s">
        <v>42</v>
      </c>
      <c r="C48" s="19" t="s">
        <v>59</v>
      </c>
      <c r="D48" s="19" t="s">
        <v>18</v>
      </c>
      <c r="E48" s="22">
        <f>E50+E49</f>
        <v>6605730.8600000003</v>
      </c>
      <c r="F48" s="22">
        <f>F50+F49</f>
        <v>-21278</v>
      </c>
      <c r="G48" s="22">
        <f>G50+G49</f>
        <v>6584452.8600000003</v>
      </c>
    </row>
    <row r="49" spans="1:7" s="1" customFormat="1" ht="15.75" x14ac:dyDescent="0.25">
      <c r="A49" s="21" t="s">
        <v>45</v>
      </c>
      <c r="B49" s="19" t="s">
        <v>42</v>
      </c>
      <c r="C49" s="19" t="s">
        <v>59</v>
      </c>
      <c r="D49" s="19" t="s">
        <v>60</v>
      </c>
      <c r="E49" s="22">
        <v>15300</v>
      </c>
      <c r="F49" s="22"/>
      <c r="G49" s="22">
        <f>SUM(E49:F49)</f>
        <v>15300</v>
      </c>
    </row>
    <row r="50" spans="1:7" s="1" customFormat="1" ht="31.5" x14ac:dyDescent="0.25">
      <c r="A50" s="21" t="s">
        <v>19</v>
      </c>
      <c r="B50" s="19" t="s">
        <v>42</v>
      </c>
      <c r="C50" s="19" t="s">
        <v>59</v>
      </c>
      <c r="D50" s="19" t="s">
        <v>20</v>
      </c>
      <c r="E50" s="22">
        <v>6590430.8600000003</v>
      </c>
      <c r="F50" s="22">
        <v>-21278</v>
      </c>
      <c r="G50" s="22">
        <f>SUM(E50:F50)</f>
        <v>6569152.8600000003</v>
      </c>
    </row>
    <row r="51" spans="1:7" s="1" customFormat="1" ht="31.5" x14ac:dyDescent="0.25">
      <c r="A51" s="21" t="s">
        <v>21</v>
      </c>
      <c r="B51" s="19" t="s">
        <v>42</v>
      </c>
      <c r="C51" s="19" t="s">
        <v>59</v>
      </c>
      <c r="D51" s="19" t="s">
        <v>22</v>
      </c>
      <c r="E51" s="22">
        <f>E52</f>
        <v>36108.620000000003</v>
      </c>
      <c r="F51" s="22">
        <f>F52</f>
        <v>-36108.620000000003</v>
      </c>
      <c r="G51" s="22">
        <f>G52</f>
        <v>0</v>
      </c>
    </row>
    <row r="52" spans="1:7" s="1" customFormat="1" ht="31.5" x14ac:dyDescent="0.25">
      <c r="A52" s="21" t="s">
        <v>23</v>
      </c>
      <c r="B52" s="19" t="s">
        <v>42</v>
      </c>
      <c r="C52" s="19" t="s">
        <v>59</v>
      </c>
      <c r="D52" s="19" t="s">
        <v>24</v>
      </c>
      <c r="E52" s="22">
        <v>36108.620000000003</v>
      </c>
      <c r="F52" s="25">
        <v>-36108.620000000003</v>
      </c>
      <c r="G52" s="22">
        <f>SUM(E52:F52)</f>
        <v>0</v>
      </c>
    </row>
    <row r="53" spans="1:7" s="1" customFormat="1" ht="47.25" x14ac:dyDescent="0.25">
      <c r="A53" s="21" t="s">
        <v>61</v>
      </c>
      <c r="B53" s="19" t="s">
        <v>42</v>
      </c>
      <c r="C53" s="19" t="s">
        <v>62</v>
      </c>
      <c r="D53" s="19" t="s">
        <v>63</v>
      </c>
      <c r="E53" s="22">
        <f>E54</f>
        <v>457002</v>
      </c>
      <c r="F53" s="22">
        <f>F54</f>
        <v>0</v>
      </c>
      <c r="G53" s="22">
        <f>G54</f>
        <v>457002</v>
      </c>
    </row>
    <row r="54" spans="1:7" s="1" customFormat="1" ht="31.5" x14ac:dyDescent="0.25">
      <c r="A54" s="21" t="s">
        <v>19</v>
      </c>
      <c r="B54" s="19" t="s">
        <v>42</v>
      </c>
      <c r="C54" s="19" t="s">
        <v>62</v>
      </c>
      <c r="D54" s="19" t="s">
        <v>20</v>
      </c>
      <c r="E54" s="22">
        <v>457002</v>
      </c>
      <c r="F54" s="22"/>
      <c r="G54" s="22">
        <f>E54+F54</f>
        <v>457002</v>
      </c>
    </row>
    <row r="55" spans="1:7" s="1" customFormat="1" ht="47.25" x14ac:dyDescent="0.25">
      <c r="A55" s="21" t="s">
        <v>64</v>
      </c>
      <c r="B55" s="19" t="s">
        <v>42</v>
      </c>
      <c r="C55" s="19" t="s">
        <v>65</v>
      </c>
      <c r="D55" s="19"/>
      <c r="E55" s="22">
        <f t="shared" ref="E55:G56" si="7">E56</f>
        <v>584386</v>
      </c>
      <c r="F55" s="22">
        <f t="shared" si="7"/>
        <v>0</v>
      </c>
      <c r="G55" s="22">
        <f t="shared" si="7"/>
        <v>584386</v>
      </c>
    </row>
    <row r="56" spans="1:7" s="1" customFormat="1" ht="15.75" x14ac:dyDescent="0.25">
      <c r="A56" s="21" t="s">
        <v>37</v>
      </c>
      <c r="B56" s="19" t="s">
        <v>42</v>
      </c>
      <c r="C56" s="19" t="s">
        <v>65</v>
      </c>
      <c r="D56" s="19" t="s">
        <v>38</v>
      </c>
      <c r="E56" s="22">
        <f t="shared" si="7"/>
        <v>584386</v>
      </c>
      <c r="F56" s="22">
        <f t="shared" si="7"/>
        <v>0</v>
      </c>
      <c r="G56" s="22">
        <f t="shared" si="7"/>
        <v>584386</v>
      </c>
    </row>
    <row r="57" spans="1:7" s="1" customFormat="1" ht="15.75" x14ac:dyDescent="0.25">
      <c r="A57" s="21" t="s">
        <v>50</v>
      </c>
      <c r="B57" s="19" t="s">
        <v>42</v>
      </c>
      <c r="C57" s="19" t="s">
        <v>65</v>
      </c>
      <c r="D57" s="19" t="s">
        <v>51</v>
      </c>
      <c r="E57" s="22">
        <v>584386</v>
      </c>
      <c r="F57" s="22"/>
      <c r="G57" s="22">
        <f>E57+F57</f>
        <v>584386</v>
      </c>
    </row>
    <row r="58" spans="1:7" s="1" customFormat="1" ht="15.75" x14ac:dyDescent="0.25">
      <c r="A58" s="17" t="s">
        <v>66</v>
      </c>
      <c r="B58" s="18" t="s">
        <v>67</v>
      </c>
      <c r="C58" s="19"/>
      <c r="D58" s="18"/>
      <c r="E58" s="14">
        <f>E59</f>
        <v>1377660</v>
      </c>
      <c r="F58" s="14">
        <f t="shared" ref="F58:G61" si="8">F59</f>
        <v>0</v>
      </c>
      <c r="G58" s="14">
        <f t="shared" si="8"/>
        <v>1377660</v>
      </c>
    </row>
    <row r="59" spans="1:7" s="1" customFormat="1" ht="15.75" x14ac:dyDescent="0.25">
      <c r="A59" s="21" t="s">
        <v>68</v>
      </c>
      <c r="B59" s="19" t="s">
        <v>69</v>
      </c>
      <c r="C59" s="19"/>
      <c r="D59" s="19"/>
      <c r="E59" s="22">
        <f>E60</f>
        <v>1377660</v>
      </c>
      <c r="F59" s="22">
        <f t="shared" si="8"/>
        <v>0</v>
      </c>
      <c r="G59" s="22">
        <f t="shared" si="8"/>
        <v>1377660</v>
      </c>
    </row>
    <row r="60" spans="1:7" s="1" customFormat="1" ht="31.5" x14ac:dyDescent="0.25">
      <c r="A60" s="26" t="s">
        <v>70</v>
      </c>
      <c r="B60" s="27" t="s">
        <v>71</v>
      </c>
      <c r="C60" s="27" t="s">
        <v>72</v>
      </c>
      <c r="D60" s="19"/>
      <c r="E60" s="22">
        <f>E61</f>
        <v>1377660</v>
      </c>
      <c r="F60" s="22">
        <f t="shared" si="8"/>
        <v>0</v>
      </c>
      <c r="G60" s="22">
        <f t="shared" si="8"/>
        <v>1377660</v>
      </c>
    </row>
    <row r="61" spans="1:7" s="1" customFormat="1" ht="15.75" x14ac:dyDescent="0.25">
      <c r="A61" s="26" t="s">
        <v>73</v>
      </c>
      <c r="B61" s="27" t="s">
        <v>71</v>
      </c>
      <c r="C61" s="27" t="s">
        <v>74</v>
      </c>
      <c r="D61" s="19"/>
      <c r="E61" s="22">
        <f>E62</f>
        <v>1377660</v>
      </c>
      <c r="F61" s="22">
        <f t="shared" si="8"/>
        <v>0</v>
      </c>
      <c r="G61" s="22">
        <f t="shared" si="8"/>
        <v>1377660</v>
      </c>
    </row>
    <row r="62" spans="1:7" s="1" customFormat="1" ht="31.5" x14ac:dyDescent="0.25">
      <c r="A62" s="28" t="s">
        <v>75</v>
      </c>
      <c r="B62" s="27" t="s">
        <v>71</v>
      </c>
      <c r="C62" s="27" t="s">
        <v>76</v>
      </c>
      <c r="D62" s="19"/>
      <c r="E62" s="22">
        <f>E63+E65</f>
        <v>1377660</v>
      </c>
      <c r="F62" s="22">
        <f>F63+F65</f>
        <v>0</v>
      </c>
      <c r="G62" s="22">
        <f>G63+G65</f>
        <v>1377660</v>
      </c>
    </row>
    <row r="63" spans="1:7" s="1" customFormat="1" ht="63" x14ac:dyDescent="0.25">
      <c r="A63" s="21" t="s">
        <v>77</v>
      </c>
      <c r="B63" s="19" t="s">
        <v>69</v>
      </c>
      <c r="C63" s="27" t="s">
        <v>76</v>
      </c>
      <c r="D63" s="19" t="s">
        <v>18</v>
      </c>
      <c r="E63" s="22">
        <f>E64</f>
        <v>1369891.58</v>
      </c>
      <c r="F63" s="22">
        <f>F64</f>
        <v>0</v>
      </c>
      <c r="G63" s="22">
        <f>G64</f>
        <v>1369891.58</v>
      </c>
    </row>
    <row r="64" spans="1:7" s="1" customFormat="1" ht="31.5" x14ac:dyDescent="0.25">
      <c r="A64" s="21" t="s">
        <v>78</v>
      </c>
      <c r="B64" s="19" t="s">
        <v>69</v>
      </c>
      <c r="C64" s="27" t="s">
        <v>76</v>
      </c>
      <c r="D64" s="19" t="s">
        <v>20</v>
      </c>
      <c r="E64" s="29">
        <v>1369891.58</v>
      </c>
      <c r="F64" s="25"/>
      <c r="G64" s="30">
        <f>SUM(E64:F64)</f>
        <v>1369891.58</v>
      </c>
    </row>
    <row r="65" spans="1:7" s="1" customFormat="1" ht="31.5" x14ac:dyDescent="0.25">
      <c r="A65" s="21" t="s">
        <v>79</v>
      </c>
      <c r="B65" s="19" t="s">
        <v>69</v>
      </c>
      <c r="C65" s="27" t="s">
        <v>76</v>
      </c>
      <c r="D65" s="19" t="s">
        <v>22</v>
      </c>
      <c r="E65" s="22">
        <f>E66</f>
        <v>7768.42</v>
      </c>
      <c r="F65" s="22">
        <f>F66</f>
        <v>0</v>
      </c>
      <c r="G65" s="22">
        <f>G66</f>
        <v>7768.42</v>
      </c>
    </row>
    <row r="66" spans="1:7" s="1" customFormat="1" ht="31.5" x14ac:dyDescent="0.25">
      <c r="A66" s="21" t="s">
        <v>80</v>
      </c>
      <c r="B66" s="19" t="s">
        <v>69</v>
      </c>
      <c r="C66" s="27" t="s">
        <v>76</v>
      </c>
      <c r="D66" s="19" t="s">
        <v>24</v>
      </c>
      <c r="E66" s="29">
        <v>7768.42</v>
      </c>
      <c r="F66" s="25"/>
      <c r="G66" s="30">
        <f>SUM(E66:F66)</f>
        <v>7768.42</v>
      </c>
    </row>
    <row r="67" spans="1:7" s="1" customFormat="1" ht="31.5" x14ac:dyDescent="0.25">
      <c r="A67" s="17" t="s">
        <v>81</v>
      </c>
      <c r="B67" s="18" t="s">
        <v>82</v>
      </c>
      <c r="C67" s="19"/>
      <c r="D67" s="18"/>
      <c r="E67" s="14">
        <f>E68+E74</f>
        <v>903669</v>
      </c>
      <c r="F67" s="14">
        <f t="shared" ref="F67:G67" si="9">F68+F74</f>
        <v>-2000</v>
      </c>
      <c r="G67" s="14">
        <f t="shared" si="9"/>
        <v>901669</v>
      </c>
    </row>
    <row r="68" spans="1:7" s="1" customFormat="1" ht="15.75" x14ac:dyDescent="0.25">
      <c r="A68" s="31" t="s">
        <v>83</v>
      </c>
      <c r="B68" s="32" t="s">
        <v>84</v>
      </c>
      <c r="C68" s="32"/>
      <c r="D68" s="32"/>
      <c r="E68" s="33">
        <f>E69</f>
        <v>38040</v>
      </c>
      <c r="F68" s="33">
        <f t="shared" ref="F68:G72" si="10">F69</f>
        <v>0</v>
      </c>
      <c r="G68" s="33">
        <f t="shared" si="10"/>
        <v>38040</v>
      </c>
    </row>
    <row r="69" spans="1:7" s="1" customFormat="1" ht="47.25" x14ac:dyDescent="0.25">
      <c r="A69" s="31" t="s">
        <v>85</v>
      </c>
      <c r="B69" s="32" t="s">
        <v>84</v>
      </c>
      <c r="C69" s="32" t="s">
        <v>86</v>
      </c>
      <c r="D69" s="32"/>
      <c r="E69" s="33">
        <f>E70</f>
        <v>38040</v>
      </c>
      <c r="F69" s="33">
        <f t="shared" si="10"/>
        <v>0</v>
      </c>
      <c r="G69" s="33">
        <f t="shared" si="10"/>
        <v>38040</v>
      </c>
    </row>
    <row r="70" spans="1:7" s="1" customFormat="1" ht="31.5" x14ac:dyDescent="0.25">
      <c r="A70" s="31" t="s">
        <v>87</v>
      </c>
      <c r="B70" s="32" t="s">
        <v>84</v>
      </c>
      <c r="C70" s="32" t="s">
        <v>88</v>
      </c>
      <c r="D70" s="32"/>
      <c r="E70" s="33">
        <f>E71</f>
        <v>38040</v>
      </c>
      <c r="F70" s="33">
        <f t="shared" si="10"/>
        <v>0</v>
      </c>
      <c r="G70" s="33">
        <f t="shared" si="10"/>
        <v>38040</v>
      </c>
    </row>
    <row r="71" spans="1:7" s="1" customFormat="1" ht="17.25" customHeight="1" x14ac:dyDescent="0.25">
      <c r="A71" s="31" t="s">
        <v>89</v>
      </c>
      <c r="B71" s="32" t="s">
        <v>84</v>
      </c>
      <c r="C71" s="32" t="s">
        <v>90</v>
      </c>
      <c r="D71" s="32" t="s">
        <v>91</v>
      </c>
      <c r="E71" s="33">
        <f>E72</f>
        <v>38040</v>
      </c>
      <c r="F71" s="33">
        <f t="shared" si="10"/>
        <v>0</v>
      </c>
      <c r="G71" s="33">
        <f t="shared" si="10"/>
        <v>38040</v>
      </c>
    </row>
    <row r="72" spans="1:7" s="1" customFormat="1" ht="31.5" x14ac:dyDescent="0.25">
      <c r="A72" s="31" t="s">
        <v>21</v>
      </c>
      <c r="B72" s="32" t="s">
        <v>84</v>
      </c>
      <c r="C72" s="32" t="s">
        <v>90</v>
      </c>
      <c r="D72" s="32" t="s">
        <v>22</v>
      </c>
      <c r="E72" s="33">
        <f>E73</f>
        <v>38040</v>
      </c>
      <c r="F72" s="33">
        <f t="shared" si="10"/>
        <v>0</v>
      </c>
      <c r="G72" s="33">
        <f t="shared" si="10"/>
        <v>38040</v>
      </c>
    </row>
    <row r="73" spans="1:7" s="1" customFormat="1" ht="31.5" x14ac:dyDescent="0.25">
      <c r="A73" s="31" t="s">
        <v>23</v>
      </c>
      <c r="B73" s="32" t="s">
        <v>84</v>
      </c>
      <c r="C73" s="32" t="s">
        <v>90</v>
      </c>
      <c r="D73" s="32" t="s">
        <v>24</v>
      </c>
      <c r="E73" s="33">
        <v>38040</v>
      </c>
      <c r="F73" s="33"/>
      <c r="G73" s="33">
        <f>SUM(E73:F73)</f>
        <v>38040</v>
      </c>
    </row>
    <row r="74" spans="1:7" s="1" customFormat="1" ht="31.5" x14ac:dyDescent="0.25">
      <c r="A74" s="31" t="s">
        <v>92</v>
      </c>
      <c r="B74" s="32" t="s">
        <v>93</v>
      </c>
      <c r="C74" s="35" t="s">
        <v>91</v>
      </c>
      <c r="D74" s="36" t="s">
        <v>91</v>
      </c>
      <c r="E74" s="37">
        <f t="shared" ref="E74:G81" si="11">E75</f>
        <v>865629</v>
      </c>
      <c r="F74" s="37">
        <f t="shared" si="11"/>
        <v>-2000</v>
      </c>
      <c r="G74" s="33">
        <f t="shared" si="11"/>
        <v>863629</v>
      </c>
    </row>
    <row r="75" spans="1:7" s="1" customFormat="1" ht="26.25" x14ac:dyDescent="0.25">
      <c r="A75" s="38" t="s">
        <v>94</v>
      </c>
      <c r="B75" s="32" t="s">
        <v>93</v>
      </c>
      <c r="C75" s="35" t="s">
        <v>86</v>
      </c>
      <c r="D75" s="36" t="s">
        <v>91</v>
      </c>
      <c r="E75" s="37">
        <f t="shared" si="11"/>
        <v>865629</v>
      </c>
      <c r="F75" s="37">
        <f t="shared" si="11"/>
        <v>-2000</v>
      </c>
      <c r="G75" s="33">
        <f t="shared" si="11"/>
        <v>863629</v>
      </c>
    </row>
    <row r="76" spans="1:7" s="1" customFormat="1" ht="15.75" x14ac:dyDescent="0.25">
      <c r="A76" s="38" t="s">
        <v>95</v>
      </c>
      <c r="B76" s="32" t="s">
        <v>93</v>
      </c>
      <c r="C76" s="32" t="s">
        <v>96</v>
      </c>
      <c r="D76" s="36"/>
      <c r="E76" s="37">
        <f t="shared" si="11"/>
        <v>865629</v>
      </c>
      <c r="F76" s="37">
        <f t="shared" si="11"/>
        <v>-2000</v>
      </c>
      <c r="G76" s="33">
        <f t="shared" si="11"/>
        <v>863629</v>
      </c>
    </row>
    <row r="77" spans="1:7" s="1" customFormat="1" ht="15.75" x14ac:dyDescent="0.25">
      <c r="A77" s="38" t="s">
        <v>97</v>
      </c>
      <c r="B77" s="32" t="s">
        <v>93</v>
      </c>
      <c r="C77" s="32" t="s">
        <v>98</v>
      </c>
      <c r="D77" s="36"/>
      <c r="E77" s="37">
        <f>E78+E83</f>
        <v>865629</v>
      </c>
      <c r="F77" s="37">
        <f>F78+F83</f>
        <v>-2000</v>
      </c>
      <c r="G77" s="33">
        <f>G78+G83</f>
        <v>863629</v>
      </c>
    </row>
    <row r="78" spans="1:7" s="1" customFormat="1" ht="15.75" x14ac:dyDescent="0.25">
      <c r="A78" s="39" t="s">
        <v>99</v>
      </c>
      <c r="B78" s="32" t="s">
        <v>93</v>
      </c>
      <c r="C78" s="32" t="s">
        <v>100</v>
      </c>
      <c r="D78" s="36" t="s">
        <v>91</v>
      </c>
      <c r="E78" s="37">
        <f>E81+E79</f>
        <v>515629</v>
      </c>
      <c r="F78" s="37">
        <f>F81+F79</f>
        <v>-2000</v>
      </c>
      <c r="G78" s="37">
        <f>G81+G79</f>
        <v>513629</v>
      </c>
    </row>
    <row r="79" spans="1:7" s="1" customFormat="1" ht="63" x14ac:dyDescent="0.25">
      <c r="A79" s="21" t="s">
        <v>77</v>
      </c>
      <c r="B79" s="32" t="s">
        <v>93</v>
      </c>
      <c r="C79" s="32" t="s">
        <v>100</v>
      </c>
      <c r="D79" s="36">
        <v>100</v>
      </c>
      <c r="E79" s="37">
        <f>E80</f>
        <v>100000</v>
      </c>
      <c r="F79" s="37">
        <f>F80</f>
        <v>-2000</v>
      </c>
      <c r="G79" s="37">
        <f>G80</f>
        <v>98000</v>
      </c>
    </row>
    <row r="80" spans="1:7" s="1" customFormat="1" ht="31.5" x14ac:dyDescent="0.25">
      <c r="A80" s="21" t="s">
        <v>78</v>
      </c>
      <c r="B80" s="32" t="s">
        <v>93</v>
      </c>
      <c r="C80" s="32" t="s">
        <v>100</v>
      </c>
      <c r="D80" s="36">
        <v>120</v>
      </c>
      <c r="E80" s="37">
        <v>100000</v>
      </c>
      <c r="F80" s="37">
        <v>-2000</v>
      </c>
      <c r="G80" s="37">
        <f>E80+F80</f>
        <v>98000</v>
      </c>
    </row>
    <row r="81" spans="1:7" s="1" customFormat="1" ht="31.5" x14ac:dyDescent="0.25">
      <c r="A81" s="31" t="s">
        <v>21</v>
      </c>
      <c r="B81" s="32" t="s">
        <v>93</v>
      </c>
      <c r="C81" s="32" t="s">
        <v>100</v>
      </c>
      <c r="D81" s="36" t="s">
        <v>22</v>
      </c>
      <c r="E81" s="37">
        <f t="shared" si="11"/>
        <v>415629</v>
      </c>
      <c r="F81" s="37">
        <f t="shared" si="11"/>
        <v>0</v>
      </c>
      <c r="G81" s="33">
        <f t="shared" si="11"/>
        <v>415629</v>
      </c>
    </row>
    <row r="82" spans="1:7" s="1" customFormat="1" ht="31.5" x14ac:dyDescent="0.25">
      <c r="A82" s="31" t="s">
        <v>23</v>
      </c>
      <c r="B82" s="32" t="s">
        <v>93</v>
      </c>
      <c r="C82" s="32" t="s">
        <v>100</v>
      </c>
      <c r="D82" s="36" t="s">
        <v>24</v>
      </c>
      <c r="E82" s="37">
        <v>415629</v>
      </c>
      <c r="F82" s="25"/>
      <c r="G82" s="33">
        <f>SUM(E82:F82)</f>
        <v>415629</v>
      </c>
    </row>
    <row r="83" spans="1:7" s="1" customFormat="1" ht="31.5" x14ac:dyDescent="0.25">
      <c r="A83" s="31" t="s">
        <v>101</v>
      </c>
      <c r="B83" s="32" t="s">
        <v>93</v>
      </c>
      <c r="C83" s="32" t="s">
        <v>102</v>
      </c>
      <c r="D83" s="32"/>
      <c r="E83" s="34">
        <f t="shared" ref="E83:G84" si="12">E84</f>
        <v>350000</v>
      </c>
      <c r="F83" s="34">
        <f t="shared" si="12"/>
        <v>0</v>
      </c>
      <c r="G83" s="33">
        <f t="shared" si="12"/>
        <v>350000</v>
      </c>
    </row>
    <row r="84" spans="1:7" s="1" customFormat="1" ht="31.5" x14ac:dyDescent="0.25">
      <c r="A84" s="31" t="s">
        <v>21</v>
      </c>
      <c r="B84" s="32" t="s">
        <v>93</v>
      </c>
      <c r="C84" s="32" t="s">
        <v>103</v>
      </c>
      <c r="D84" s="32" t="s">
        <v>22</v>
      </c>
      <c r="E84" s="34">
        <f t="shared" si="12"/>
        <v>350000</v>
      </c>
      <c r="F84" s="34">
        <f t="shared" si="12"/>
        <v>0</v>
      </c>
      <c r="G84" s="33">
        <f t="shared" si="12"/>
        <v>350000</v>
      </c>
    </row>
    <row r="85" spans="1:7" s="1" customFormat="1" ht="31.5" x14ac:dyDescent="0.25">
      <c r="A85" s="31" t="s">
        <v>104</v>
      </c>
      <c r="B85" s="32" t="s">
        <v>93</v>
      </c>
      <c r="C85" s="32" t="s">
        <v>103</v>
      </c>
      <c r="D85" s="32" t="s">
        <v>24</v>
      </c>
      <c r="E85" s="34">
        <v>350000</v>
      </c>
      <c r="F85" s="25"/>
      <c r="G85" s="33">
        <f>SUM(E85:F85)</f>
        <v>350000</v>
      </c>
    </row>
    <row r="86" spans="1:7" s="1" customFormat="1" ht="15.75" x14ac:dyDescent="0.25">
      <c r="A86" s="17" t="s">
        <v>105</v>
      </c>
      <c r="B86" s="18" t="s">
        <v>106</v>
      </c>
      <c r="C86" s="24"/>
      <c r="D86" s="18"/>
      <c r="E86" s="14">
        <f>E108+E87</f>
        <v>5751428.8599999994</v>
      </c>
      <c r="F86" s="14">
        <f>F108+F87</f>
        <v>-4440042.42</v>
      </c>
      <c r="G86" s="14">
        <f>G108+G87</f>
        <v>1311386.44</v>
      </c>
    </row>
    <row r="87" spans="1:7" s="1" customFormat="1" ht="15.75" x14ac:dyDescent="0.25">
      <c r="A87" s="21" t="s">
        <v>107</v>
      </c>
      <c r="B87" s="19" t="s">
        <v>108</v>
      </c>
      <c r="C87" s="24"/>
      <c r="D87" s="19"/>
      <c r="E87" s="22">
        <f t="shared" ref="E87:G88" si="13">E88</f>
        <v>5320381.51</v>
      </c>
      <c r="F87" s="22">
        <f t="shared" si="13"/>
        <v>-4408542.42</v>
      </c>
      <c r="G87" s="22">
        <f t="shared" si="13"/>
        <v>911839.09000000008</v>
      </c>
    </row>
    <row r="88" spans="1:7" s="1" customFormat="1" ht="31.5" x14ac:dyDescent="0.25">
      <c r="A88" s="21" t="s">
        <v>109</v>
      </c>
      <c r="B88" s="19" t="s">
        <v>108</v>
      </c>
      <c r="C88" s="19" t="s">
        <v>110</v>
      </c>
      <c r="D88" s="19"/>
      <c r="E88" s="22">
        <f t="shared" si="13"/>
        <v>5320381.51</v>
      </c>
      <c r="F88" s="22">
        <f t="shared" si="13"/>
        <v>-4408542.42</v>
      </c>
      <c r="G88" s="22">
        <f t="shared" si="13"/>
        <v>911839.09000000008</v>
      </c>
    </row>
    <row r="89" spans="1:7" s="1" customFormat="1" ht="31.5" x14ac:dyDescent="0.25">
      <c r="A89" s="21" t="s">
        <v>111</v>
      </c>
      <c r="B89" s="19" t="s">
        <v>108</v>
      </c>
      <c r="C89" s="19" t="s">
        <v>112</v>
      </c>
      <c r="D89" s="19"/>
      <c r="E89" s="22">
        <f>E90+E98+E103</f>
        <v>5320381.51</v>
      </c>
      <c r="F89" s="22">
        <f>F90+F98+F103</f>
        <v>-4408542.42</v>
      </c>
      <c r="G89" s="22">
        <f>G90+G98+G103</f>
        <v>911839.09000000008</v>
      </c>
    </row>
    <row r="90" spans="1:7" s="1" customFormat="1" ht="63" x14ac:dyDescent="0.25">
      <c r="A90" s="21" t="s">
        <v>113</v>
      </c>
      <c r="B90" s="19" t="s">
        <v>108</v>
      </c>
      <c r="C90" s="19" t="s">
        <v>114</v>
      </c>
      <c r="D90" s="19"/>
      <c r="E90" s="22">
        <f>E91</f>
        <v>740817.18</v>
      </c>
      <c r="F90" s="22">
        <f>F91</f>
        <v>0</v>
      </c>
      <c r="G90" s="22">
        <f>G91</f>
        <v>740817.18</v>
      </c>
    </row>
    <row r="91" spans="1:7" s="1" customFormat="1" ht="31.5" x14ac:dyDescent="0.25">
      <c r="A91" s="21" t="s">
        <v>115</v>
      </c>
      <c r="B91" s="19" t="s">
        <v>108</v>
      </c>
      <c r="C91" s="19" t="s">
        <v>116</v>
      </c>
      <c r="D91" s="19"/>
      <c r="E91" s="22">
        <f>E92+E95</f>
        <v>740817.18</v>
      </c>
      <c r="F91" s="22">
        <f>F92+F95</f>
        <v>0</v>
      </c>
      <c r="G91" s="22">
        <f>G92+G95</f>
        <v>740817.18</v>
      </c>
    </row>
    <row r="92" spans="1:7" s="1" customFormat="1" ht="29.25" customHeight="1" x14ac:dyDescent="0.25">
      <c r="A92" s="21" t="s">
        <v>117</v>
      </c>
      <c r="B92" s="19" t="s">
        <v>108</v>
      </c>
      <c r="C92" s="19" t="s">
        <v>118</v>
      </c>
      <c r="D92" s="19"/>
      <c r="E92" s="22">
        <f t="shared" ref="E92:G93" si="14">E93</f>
        <v>394519.78</v>
      </c>
      <c r="F92" s="22">
        <f t="shared" si="14"/>
        <v>0</v>
      </c>
      <c r="G92" s="22">
        <f t="shared" si="14"/>
        <v>394519.78</v>
      </c>
    </row>
    <row r="93" spans="1:7" s="1" customFormat="1" ht="31.5" x14ac:dyDescent="0.25">
      <c r="A93" s="40" t="s">
        <v>21</v>
      </c>
      <c r="B93" s="19" t="s">
        <v>108</v>
      </c>
      <c r="C93" s="19" t="s">
        <v>118</v>
      </c>
      <c r="D93" s="19" t="s">
        <v>22</v>
      </c>
      <c r="E93" s="22">
        <f t="shared" si="14"/>
        <v>394519.78</v>
      </c>
      <c r="F93" s="22">
        <f t="shared" si="14"/>
        <v>0</v>
      </c>
      <c r="G93" s="22">
        <f t="shared" si="14"/>
        <v>394519.78</v>
      </c>
    </row>
    <row r="94" spans="1:7" s="1" customFormat="1" ht="31.5" x14ac:dyDescent="0.25">
      <c r="A94" s="40" t="s">
        <v>23</v>
      </c>
      <c r="B94" s="19" t="s">
        <v>108</v>
      </c>
      <c r="C94" s="19" t="s">
        <v>118</v>
      </c>
      <c r="D94" s="19" t="s">
        <v>24</v>
      </c>
      <c r="E94" s="29">
        <v>394519.78</v>
      </c>
      <c r="F94" s="22"/>
      <c r="G94" s="22">
        <f>E94+F94</f>
        <v>394519.78</v>
      </c>
    </row>
    <row r="95" spans="1:7" s="1" customFormat="1" ht="47.25" x14ac:dyDescent="0.25">
      <c r="A95" s="31" t="s">
        <v>119</v>
      </c>
      <c r="B95" s="32" t="s">
        <v>108</v>
      </c>
      <c r="C95" s="32" t="s">
        <v>120</v>
      </c>
      <c r="D95" s="32"/>
      <c r="E95" s="29">
        <f t="shared" ref="E95:G96" si="15">E96</f>
        <v>346297.4</v>
      </c>
      <c r="F95" s="29">
        <f t="shared" si="15"/>
        <v>0</v>
      </c>
      <c r="G95" s="29">
        <f t="shared" si="15"/>
        <v>346297.4</v>
      </c>
    </row>
    <row r="96" spans="1:7" s="1" customFormat="1" ht="31.5" x14ac:dyDescent="0.25">
      <c r="A96" s="41" t="s">
        <v>21</v>
      </c>
      <c r="B96" s="32" t="s">
        <v>108</v>
      </c>
      <c r="C96" s="32" t="s">
        <v>120</v>
      </c>
      <c r="D96" s="32" t="s">
        <v>22</v>
      </c>
      <c r="E96" s="29">
        <f t="shared" si="15"/>
        <v>346297.4</v>
      </c>
      <c r="F96" s="29">
        <f t="shared" si="15"/>
        <v>0</v>
      </c>
      <c r="G96" s="29">
        <f t="shared" si="15"/>
        <v>346297.4</v>
      </c>
    </row>
    <row r="97" spans="1:7" s="1" customFormat="1" ht="31.5" x14ac:dyDescent="0.25">
      <c r="A97" s="41" t="s">
        <v>23</v>
      </c>
      <c r="B97" s="32" t="s">
        <v>108</v>
      </c>
      <c r="C97" s="32" t="s">
        <v>120</v>
      </c>
      <c r="D97" s="32" t="s">
        <v>24</v>
      </c>
      <c r="E97" s="29">
        <v>346297.4</v>
      </c>
      <c r="F97" s="22"/>
      <c r="G97" s="22">
        <f>E97+F97</f>
        <v>346297.4</v>
      </c>
    </row>
    <row r="98" spans="1:7" s="1" customFormat="1" ht="47.25" x14ac:dyDescent="0.25">
      <c r="A98" s="21" t="s">
        <v>121</v>
      </c>
      <c r="B98" s="19" t="s">
        <v>108</v>
      </c>
      <c r="C98" s="19" t="s">
        <v>114</v>
      </c>
      <c r="D98" s="19"/>
      <c r="E98" s="22">
        <f>E99</f>
        <v>4408542.42</v>
      </c>
      <c r="F98" s="22">
        <f t="shared" ref="F98:G101" si="16">F99</f>
        <v>-4408542.42</v>
      </c>
      <c r="G98" s="22">
        <f t="shared" si="16"/>
        <v>0</v>
      </c>
    </row>
    <row r="99" spans="1:7" s="1" customFormat="1" ht="31.5" x14ac:dyDescent="0.25">
      <c r="A99" s="21" t="s">
        <v>122</v>
      </c>
      <c r="B99" s="19" t="s">
        <v>108</v>
      </c>
      <c r="C99" s="19" t="s">
        <v>116</v>
      </c>
      <c r="D99" s="19"/>
      <c r="E99" s="22">
        <f>E100</f>
        <v>4408542.42</v>
      </c>
      <c r="F99" s="22">
        <f t="shared" si="16"/>
        <v>-4408542.42</v>
      </c>
      <c r="G99" s="22">
        <f t="shared" si="16"/>
        <v>0</v>
      </c>
    </row>
    <row r="100" spans="1:7" s="1" customFormat="1" ht="31.5" x14ac:dyDescent="0.25">
      <c r="A100" s="28" t="s">
        <v>123</v>
      </c>
      <c r="B100" s="19" t="s">
        <v>108</v>
      </c>
      <c r="C100" s="19" t="s">
        <v>124</v>
      </c>
      <c r="D100" s="19"/>
      <c r="E100" s="22">
        <f>E101</f>
        <v>4408542.42</v>
      </c>
      <c r="F100" s="22">
        <f t="shared" si="16"/>
        <v>-4408542.42</v>
      </c>
      <c r="G100" s="22">
        <f t="shared" si="16"/>
        <v>0</v>
      </c>
    </row>
    <row r="101" spans="1:7" s="1" customFormat="1" ht="31.5" x14ac:dyDescent="0.25">
      <c r="A101" s="26" t="s">
        <v>21</v>
      </c>
      <c r="B101" s="19" t="s">
        <v>108</v>
      </c>
      <c r="C101" s="19" t="s">
        <v>124</v>
      </c>
      <c r="D101" s="19" t="s">
        <v>22</v>
      </c>
      <c r="E101" s="22">
        <f>E102</f>
        <v>4408542.42</v>
      </c>
      <c r="F101" s="22">
        <f t="shared" si="16"/>
        <v>-4408542.42</v>
      </c>
      <c r="G101" s="22">
        <f t="shared" si="16"/>
        <v>0</v>
      </c>
    </row>
    <row r="102" spans="1:7" s="1" customFormat="1" ht="31.5" x14ac:dyDescent="0.25">
      <c r="A102" s="26" t="s">
        <v>23</v>
      </c>
      <c r="B102" s="19" t="s">
        <v>108</v>
      </c>
      <c r="C102" s="19" t="s">
        <v>124</v>
      </c>
      <c r="D102" s="19" t="s">
        <v>24</v>
      </c>
      <c r="E102" s="22">
        <v>4408542.42</v>
      </c>
      <c r="F102" s="22">
        <v>-4408542.42</v>
      </c>
      <c r="G102" s="22">
        <f>SUM(E102:F102)</f>
        <v>0</v>
      </c>
    </row>
    <row r="103" spans="1:7" s="1" customFormat="1" ht="31.5" x14ac:dyDescent="0.25">
      <c r="A103" s="21" t="s">
        <v>125</v>
      </c>
      <c r="B103" s="19" t="s">
        <v>108</v>
      </c>
      <c r="C103" s="19" t="s">
        <v>126</v>
      </c>
      <c r="D103" s="19"/>
      <c r="E103" s="22">
        <f>E104</f>
        <v>171021.91</v>
      </c>
      <c r="F103" s="22">
        <f t="shared" ref="F103:G106" si="17">F104</f>
        <v>0</v>
      </c>
      <c r="G103" s="22">
        <f t="shared" si="17"/>
        <v>171021.91</v>
      </c>
    </row>
    <row r="104" spans="1:7" s="1" customFormat="1" ht="31.5" x14ac:dyDescent="0.25">
      <c r="A104" s="21" t="s">
        <v>127</v>
      </c>
      <c r="B104" s="19" t="s">
        <v>108</v>
      </c>
      <c r="C104" s="19" t="s">
        <v>128</v>
      </c>
      <c r="D104" s="19"/>
      <c r="E104" s="22">
        <f>E105</f>
        <v>171021.91</v>
      </c>
      <c r="F104" s="22">
        <f t="shared" si="17"/>
        <v>0</v>
      </c>
      <c r="G104" s="22">
        <f t="shared" si="17"/>
        <v>171021.91</v>
      </c>
    </row>
    <row r="105" spans="1:7" s="1" customFormat="1" ht="47.25" x14ac:dyDescent="0.25">
      <c r="A105" s="21" t="s">
        <v>129</v>
      </c>
      <c r="B105" s="19" t="s">
        <v>108</v>
      </c>
      <c r="C105" s="19" t="s">
        <v>130</v>
      </c>
      <c r="D105" s="19"/>
      <c r="E105" s="22">
        <f>E106</f>
        <v>171021.91</v>
      </c>
      <c r="F105" s="22">
        <f t="shared" si="17"/>
        <v>0</v>
      </c>
      <c r="G105" s="22">
        <f t="shared" si="17"/>
        <v>171021.91</v>
      </c>
    </row>
    <row r="106" spans="1:7" s="1" customFormat="1" ht="31.5" x14ac:dyDescent="0.25">
      <c r="A106" s="26" t="s">
        <v>21</v>
      </c>
      <c r="B106" s="19" t="s">
        <v>108</v>
      </c>
      <c r="C106" s="19" t="s">
        <v>130</v>
      </c>
      <c r="D106" s="19" t="s">
        <v>22</v>
      </c>
      <c r="E106" s="22">
        <f>E107</f>
        <v>171021.91</v>
      </c>
      <c r="F106" s="22">
        <f t="shared" si="17"/>
        <v>0</v>
      </c>
      <c r="G106" s="22">
        <f t="shared" si="17"/>
        <v>171021.91</v>
      </c>
    </row>
    <row r="107" spans="1:7" s="1" customFormat="1" ht="31.5" x14ac:dyDescent="0.25">
      <c r="A107" s="26" t="s">
        <v>23</v>
      </c>
      <c r="B107" s="19" t="s">
        <v>108</v>
      </c>
      <c r="C107" s="19" t="s">
        <v>130</v>
      </c>
      <c r="D107" s="19" t="s">
        <v>24</v>
      </c>
      <c r="E107" s="22">
        <v>171021.91</v>
      </c>
      <c r="F107" s="22"/>
      <c r="G107" s="22">
        <f>SUM(E107:F107)</f>
        <v>171021.91</v>
      </c>
    </row>
    <row r="108" spans="1:7" s="1" customFormat="1" ht="15.75" x14ac:dyDescent="0.25">
      <c r="A108" s="21" t="s">
        <v>131</v>
      </c>
      <c r="B108" s="19" t="s">
        <v>132</v>
      </c>
      <c r="C108" s="19"/>
      <c r="D108" s="19"/>
      <c r="E108" s="22">
        <f>E109+E118</f>
        <v>431047.35</v>
      </c>
      <c r="F108" s="22">
        <f>F109+F118</f>
        <v>-31500</v>
      </c>
      <c r="G108" s="22">
        <f>G109+G118</f>
        <v>399547.35</v>
      </c>
    </row>
    <row r="109" spans="1:7" s="1" customFormat="1" ht="31.5" x14ac:dyDescent="0.25">
      <c r="A109" s="21" t="s">
        <v>133</v>
      </c>
      <c r="B109" s="19" t="s">
        <v>132</v>
      </c>
      <c r="C109" s="19" t="s">
        <v>134</v>
      </c>
      <c r="D109" s="19"/>
      <c r="E109" s="22">
        <f>E110</f>
        <v>87000</v>
      </c>
      <c r="F109" s="22">
        <f t="shared" ref="F109:G116" si="18">F110</f>
        <v>-31500</v>
      </c>
      <c r="G109" s="22">
        <f t="shared" si="18"/>
        <v>55500</v>
      </c>
    </row>
    <row r="110" spans="1:7" s="1" customFormat="1" ht="31.5" x14ac:dyDescent="0.25">
      <c r="A110" s="21" t="s">
        <v>135</v>
      </c>
      <c r="B110" s="19" t="s">
        <v>132</v>
      </c>
      <c r="C110" s="19" t="s">
        <v>136</v>
      </c>
      <c r="D110" s="19"/>
      <c r="E110" s="22">
        <f>E111</f>
        <v>87000</v>
      </c>
      <c r="F110" s="22">
        <f t="shared" si="18"/>
        <v>-31500</v>
      </c>
      <c r="G110" s="22">
        <f t="shared" si="18"/>
        <v>55500</v>
      </c>
    </row>
    <row r="111" spans="1:7" s="1" customFormat="1" ht="47.25" x14ac:dyDescent="0.25">
      <c r="A111" s="21" t="s">
        <v>137</v>
      </c>
      <c r="B111" s="19" t="s">
        <v>132</v>
      </c>
      <c r="C111" s="19" t="s">
        <v>138</v>
      </c>
      <c r="D111" s="19"/>
      <c r="E111" s="22">
        <f>E115+E112</f>
        <v>87000</v>
      </c>
      <c r="F111" s="22">
        <f>F115+F112</f>
        <v>-31500</v>
      </c>
      <c r="G111" s="22">
        <f>G115+G112</f>
        <v>55500</v>
      </c>
    </row>
    <row r="112" spans="1:7" s="1" customFormat="1" ht="31.5" x14ac:dyDescent="0.25">
      <c r="A112" s="21" t="s">
        <v>139</v>
      </c>
      <c r="B112" s="19" t="s">
        <v>132</v>
      </c>
      <c r="C112" s="19" t="s">
        <v>140</v>
      </c>
      <c r="D112" s="19"/>
      <c r="E112" s="22">
        <f t="shared" ref="E112:G113" si="19">E113</f>
        <v>60000</v>
      </c>
      <c r="F112" s="22">
        <f t="shared" si="19"/>
        <v>-31500</v>
      </c>
      <c r="G112" s="22">
        <f t="shared" si="19"/>
        <v>28500</v>
      </c>
    </row>
    <row r="113" spans="1:7" s="1" customFormat="1" ht="31.5" x14ac:dyDescent="0.25">
      <c r="A113" s="26" t="s">
        <v>21</v>
      </c>
      <c r="B113" s="19" t="s">
        <v>132</v>
      </c>
      <c r="C113" s="19" t="s">
        <v>140</v>
      </c>
      <c r="D113" s="19" t="s">
        <v>22</v>
      </c>
      <c r="E113" s="22">
        <f t="shared" si="19"/>
        <v>60000</v>
      </c>
      <c r="F113" s="22">
        <f t="shared" si="19"/>
        <v>-31500</v>
      </c>
      <c r="G113" s="22">
        <f t="shared" si="19"/>
        <v>28500</v>
      </c>
    </row>
    <row r="114" spans="1:7" s="1" customFormat="1" ht="31.5" x14ac:dyDescent="0.25">
      <c r="A114" s="26" t="s">
        <v>23</v>
      </c>
      <c r="B114" s="19" t="s">
        <v>132</v>
      </c>
      <c r="C114" s="19" t="s">
        <v>140</v>
      </c>
      <c r="D114" s="19" t="s">
        <v>24</v>
      </c>
      <c r="E114" s="22">
        <v>60000</v>
      </c>
      <c r="F114" s="22">
        <v>-31500</v>
      </c>
      <c r="G114" s="22">
        <f>E114+F114</f>
        <v>28500</v>
      </c>
    </row>
    <row r="115" spans="1:7" s="1" customFormat="1" ht="31.5" x14ac:dyDescent="0.25">
      <c r="A115" s="28" t="s">
        <v>141</v>
      </c>
      <c r="B115" s="19" t="s">
        <v>132</v>
      </c>
      <c r="C115" s="19" t="s">
        <v>142</v>
      </c>
      <c r="D115" s="19"/>
      <c r="E115" s="22">
        <f>E116</f>
        <v>27000</v>
      </c>
      <c r="F115" s="22">
        <f t="shared" si="18"/>
        <v>0</v>
      </c>
      <c r="G115" s="22">
        <f t="shared" si="18"/>
        <v>27000</v>
      </c>
    </row>
    <row r="116" spans="1:7" s="1" customFormat="1" ht="31.5" x14ac:dyDescent="0.25">
      <c r="A116" s="26" t="s">
        <v>21</v>
      </c>
      <c r="B116" s="19" t="s">
        <v>132</v>
      </c>
      <c r="C116" s="19" t="s">
        <v>142</v>
      </c>
      <c r="D116" s="19" t="s">
        <v>22</v>
      </c>
      <c r="E116" s="22">
        <f>E117</f>
        <v>27000</v>
      </c>
      <c r="F116" s="22">
        <f t="shared" si="18"/>
        <v>0</v>
      </c>
      <c r="G116" s="22">
        <f t="shared" si="18"/>
        <v>27000</v>
      </c>
    </row>
    <row r="117" spans="1:7" s="1" customFormat="1" ht="31.5" x14ac:dyDescent="0.25">
      <c r="A117" s="26" t="s">
        <v>23</v>
      </c>
      <c r="B117" s="19" t="s">
        <v>132</v>
      </c>
      <c r="C117" s="19" t="s">
        <v>142</v>
      </c>
      <c r="D117" s="19" t="s">
        <v>24</v>
      </c>
      <c r="E117" s="22">
        <v>27000</v>
      </c>
      <c r="F117" s="22"/>
      <c r="G117" s="22">
        <f>SUM(E117:F117)</f>
        <v>27000</v>
      </c>
    </row>
    <row r="118" spans="1:7" s="1" customFormat="1" ht="47.25" x14ac:dyDescent="0.25">
      <c r="A118" s="21" t="s">
        <v>64</v>
      </c>
      <c r="B118" s="19" t="s">
        <v>132</v>
      </c>
      <c r="C118" s="19" t="s">
        <v>65</v>
      </c>
      <c r="D118" s="19"/>
      <c r="E118" s="22">
        <f t="shared" ref="E118:G119" si="20">E119</f>
        <v>344047.35</v>
      </c>
      <c r="F118" s="22">
        <f t="shared" si="20"/>
        <v>0</v>
      </c>
      <c r="G118" s="22">
        <f t="shared" si="20"/>
        <v>344047.35</v>
      </c>
    </row>
    <row r="119" spans="1:7" s="1" customFormat="1" ht="31.5" x14ac:dyDescent="0.25">
      <c r="A119" s="26" t="s">
        <v>21</v>
      </c>
      <c r="B119" s="19" t="s">
        <v>132</v>
      </c>
      <c r="C119" s="19" t="s">
        <v>65</v>
      </c>
      <c r="D119" s="19" t="s">
        <v>22</v>
      </c>
      <c r="E119" s="22">
        <f t="shared" si="20"/>
        <v>344047.35</v>
      </c>
      <c r="F119" s="22">
        <f t="shared" si="20"/>
        <v>0</v>
      </c>
      <c r="G119" s="22">
        <f t="shared" si="20"/>
        <v>344047.35</v>
      </c>
    </row>
    <row r="120" spans="1:7" s="1" customFormat="1" ht="31.5" x14ac:dyDescent="0.25">
      <c r="A120" s="26" t="s">
        <v>23</v>
      </c>
      <c r="B120" s="19" t="s">
        <v>132</v>
      </c>
      <c r="C120" s="19" t="s">
        <v>65</v>
      </c>
      <c r="D120" s="19" t="s">
        <v>24</v>
      </c>
      <c r="E120" s="22">
        <v>344047.35</v>
      </c>
      <c r="F120" s="22"/>
      <c r="G120" s="22">
        <f>E120+F120</f>
        <v>344047.35</v>
      </c>
    </row>
    <row r="121" spans="1:7" s="1" customFormat="1" ht="15.75" x14ac:dyDescent="0.25">
      <c r="A121" s="17" t="s">
        <v>143</v>
      </c>
      <c r="B121" s="18" t="s">
        <v>144</v>
      </c>
      <c r="C121" s="19"/>
      <c r="D121" s="18"/>
      <c r="E121" s="42">
        <f>E122+E129+E141</f>
        <v>48611032.270000003</v>
      </c>
      <c r="F121" s="14">
        <f>F122+F129+F141</f>
        <v>-352168.13</v>
      </c>
      <c r="G121" s="14">
        <f>G122+G129+G141</f>
        <v>48258864.140000001</v>
      </c>
    </row>
    <row r="122" spans="1:7" s="1" customFormat="1" ht="15.75" x14ac:dyDescent="0.25">
      <c r="A122" s="21" t="s">
        <v>145</v>
      </c>
      <c r="B122" s="19" t="s">
        <v>146</v>
      </c>
      <c r="C122" s="19"/>
      <c r="D122" s="19"/>
      <c r="E122" s="22">
        <f t="shared" ref="E122:G123" si="21">E123</f>
        <v>555000</v>
      </c>
      <c r="F122" s="22">
        <f t="shared" si="21"/>
        <v>-68231.600000000006</v>
      </c>
      <c r="G122" s="22">
        <f t="shared" si="21"/>
        <v>486768.4</v>
      </c>
    </row>
    <row r="123" spans="1:7" s="1" customFormat="1" ht="47.25" x14ac:dyDescent="0.25">
      <c r="A123" s="21" t="s">
        <v>147</v>
      </c>
      <c r="B123" s="19" t="s">
        <v>146</v>
      </c>
      <c r="C123" s="19" t="s">
        <v>148</v>
      </c>
      <c r="D123" s="19"/>
      <c r="E123" s="22">
        <f t="shared" si="21"/>
        <v>555000</v>
      </c>
      <c r="F123" s="22">
        <f t="shared" si="21"/>
        <v>-68231.600000000006</v>
      </c>
      <c r="G123" s="22">
        <f t="shared" si="21"/>
        <v>486768.4</v>
      </c>
    </row>
    <row r="124" spans="1:7" s="1" customFormat="1" ht="31.5" x14ac:dyDescent="0.25">
      <c r="A124" s="21" t="s">
        <v>149</v>
      </c>
      <c r="B124" s="19" t="s">
        <v>146</v>
      </c>
      <c r="C124" s="19" t="s">
        <v>150</v>
      </c>
      <c r="D124" s="19"/>
      <c r="E124" s="22">
        <f>E126</f>
        <v>555000</v>
      </c>
      <c r="F124" s="22">
        <f>F126</f>
        <v>-68231.600000000006</v>
      </c>
      <c r="G124" s="22">
        <f>G126</f>
        <v>486768.4</v>
      </c>
    </row>
    <row r="125" spans="1:7" s="1" customFormat="1" ht="31.5" x14ac:dyDescent="0.25">
      <c r="A125" s="21" t="s">
        <v>151</v>
      </c>
      <c r="B125" s="19" t="s">
        <v>146</v>
      </c>
      <c r="C125" s="19" t="s">
        <v>152</v>
      </c>
      <c r="D125" s="19"/>
      <c r="E125" s="22">
        <f>E126</f>
        <v>555000</v>
      </c>
      <c r="F125" s="22">
        <f t="shared" ref="F125:G127" si="22">F126</f>
        <v>-68231.600000000006</v>
      </c>
      <c r="G125" s="22">
        <f t="shared" si="22"/>
        <v>486768.4</v>
      </c>
    </row>
    <row r="126" spans="1:7" s="1" customFormat="1" ht="31.5" x14ac:dyDescent="0.25">
      <c r="A126" s="21" t="s">
        <v>153</v>
      </c>
      <c r="B126" s="19" t="s">
        <v>146</v>
      </c>
      <c r="C126" s="19" t="s">
        <v>154</v>
      </c>
      <c r="D126" s="19"/>
      <c r="E126" s="22">
        <f>E127</f>
        <v>555000</v>
      </c>
      <c r="F126" s="22">
        <f t="shared" si="22"/>
        <v>-68231.600000000006</v>
      </c>
      <c r="G126" s="22">
        <f t="shared" si="22"/>
        <v>486768.4</v>
      </c>
    </row>
    <row r="127" spans="1:7" s="1" customFormat="1" ht="31.5" x14ac:dyDescent="0.25">
      <c r="A127" s="26" t="s">
        <v>21</v>
      </c>
      <c r="B127" s="19" t="s">
        <v>146</v>
      </c>
      <c r="C127" s="19" t="s">
        <v>154</v>
      </c>
      <c r="D127" s="19" t="s">
        <v>22</v>
      </c>
      <c r="E127" s="22">
        <f>E128</f>
        <v>555000</v>
      </c>
      <c r="F127" s="22">
        <f t="shared" si="22"/>
        <v>-68231.600000000006</v>
      </c>
      <c r="G127" s="22">
        <f t="shared" si="22"/>
        <v>486768.4</v>
      </c>
    </row>
    <row r="128" spans="1:7" s="1" customFormat="1" ht="31.5" x14ac:dyDescent="0.25">
      <c r="A128" s="26" t="s">
        <v>23</v>
      </c>
      <c r="B128" s="19" t="s">
        <v>146</v>
      </c>
      <c r="C128" s="19" t="s">
        <v>154</v>
      </c>
      <c r="D128" s="19" t="s">
        <v>24</v>
      </c>
      <c r="E128" s="22">
        <v>555000</v>
      </c>
      <c r="F128" s="25">
        <v>-68231.600000000006</v>
      </c>
      <c r="G128" s="22">
        <f>SUM(E128:F128)</f>
        <v>486768.4</v>
      </c>
    </row>
    <row r="129" spans="1:7" s="1" customFormat="1" ht="15.75" x14ac:dyDescent="0.25">
      <c r="A129" s="21" t="s">
        <v>155</v>
      </c>
      <c r="B129" s="19" t="s">
        <v>156</v>
      </c>
      <c r="C129" s="19"/>
      <c r="D129" s="19"/>
      <c r="E129" s="22">
        <f>E130+E138</f>
        <v>18464266.420000002</v>
      </c>
      <c r="F129" s="22">
        <f>F130+F138</f>
        <v>0</v>
      </c>
      <c r="G129" s="22">
        <f>G130+G138</f>
        <v>18464266.420000002</v>
      </c>
    </row>
    <row r="130" spans="1:7" ht="47.25" x14ac:dyDescent="0.25">
      <c r="A130" s="21" t="s">
        <v>157</v>
      </c>
      <c r="B130" s="19" t="s">
        <v>156</v>
      </c>
      <c r="C130" s="19" t="s">
        <v>158</v>
      </c>
      <c r="D130" s="19"/>
      <c r="E130" s="22">
        <f>E131</f>
        <v>2964266.42</v>
      </c>
      <c r="F130" s="22">
        <f t="shared" ref="F130:G133" si="23">F131</f>
        <v>0</v>
      </c>
      <c r="G130" s="22">
        <f t="shared" si="23"/>
        <v>2964266.42</v>
      </c>
    </row>
    <row r="131" spans="1:7" ht="31.5" x14ac:dyDescent="0.25">
      <c r="A131" s="21" t="s">
        <v>159</v>
      </c>
      <c r="B131" s="19" t="s">
        <v>156</v>
      </c>
      <c r="C131" s="19" t="s">
        <v>160</v>
      </c>
      <c r="D131" s="19"/>
      <c r="E131" s="22">
        <f>E132+E135</f>
        <v>2964266.42</v>
      </c>
      <c r="F131" s="22">
        <f>F132+F135</f>
        <v>0</v>
      </c>
      <c r="G131" s="22">
        <f>G132+G135</f>
        <v>2964266.42</v>
      </c>
    </row>
    <row r="132" spans="1:7" ht="47.25" x14ac:dyDescent="0.25">
      <c r="A132" s="21" t="s">
        <v>161</v>
      </c>
      <c r="B132" s="19" t="s">
        <v>156</v>
      </c>
      <c r="C132" s="19" t="s">
        <v>162</v>
      </c>
      <c r="D132" s="19"/>
      <c r="E132" s="22">
        <f>E133</f>
        <v>32000</v>
      </c>
      <c r="F132" s="22">
        <f t="shared" si="23"/>
        <v>0</v>
      </c>
      <c r="G132" s="22">
        <f t="shared" si="23"/>
        <v>32000</v>
      </c>
    </row>
    <row r="133" spans="1:7" ht="31.5" x14ac:dyDescent="0.25">
      <c r="A133" s="26" t="s">
        <v>21</v>
      </c>
      <c r="B133" s="19" t="s">
        <v>156</v>
      </c>
      <c r="C133" s="19" t="s">
        <v>162</v>
      </c>
      <c r="D133" s="19" t="s">
        <v>22</v>
      </c>
      <c r="E133" s="22">
        <f>E134</f>
        <v>32000</v>
      </c>
      <c r="F133" s="22">
        <f t="shared" si="23"/>
        <v>0</v>
      </c>
      <c r="G133" s="22">
        <f t="shared" si="23"/>
        <v>32000</v>
      </c>
    </row>
    <row r="134" spans="1:7" ht="31.5" x14ac:dyDescent="0.25">
      <c r="A134" s="26" t="s">
        <v>23</v>
      </c>
      <c r="B134" s="19" t="s">
        <v>156</v>
      </c>
      <c r="C134" s="19" t="s">
        <v>162</v>
      </c>
      <c r="D134" s="19" t="s">
        <v>24</v>
      </c>
      <c r="E134" s="22">
        <v>32000</v>
      </c>
      <c r="F134" s="22"/>
      <c r="G134" s="22">
        <f>SUM(E134:F134)</f>
        <v>32000</v>
      </c>
    </row>
    <row r="135" spans="1:7" ht="94.5" x14ac:dyDescent="0.25">
      <c r="A135" s="26" t="s">
        <v>163</v>
      </c>
      <c r="B135" s="19" t="s">
        <v>164</v>
      </c>
      <c r="C135" s="19" t="s">
        <v>165</v>
      </c>
      <c r="D135" s="19"/>
      <c r="E135" s="22">
        <f>E136</f>
        <v>2932266.42</v>
      </c>
      <c r="F135" s="22">
        <f t="shared" ref="F135:G135" si="24">F136</f>
        <v>0</v>
      </c>
      <c r="G135" s="22">
        <f t="shared" si="24"/>
        <v>2932266.42</v>
      </c>
    </row>
    <row r="136" spans="1:7" ht="31.5" x14ac:dyDescent="0.25">
      <c r="A136" s="26" t="s">
        <v>21</v>
      </c>
      <c r="B136" s="19" t="s">
        <v>156</v>
      </c>
      <c r="C136" s="19" t="s">
        <v>165</v>
      </c>
      <c r="D136" s="19" t="s">
        <v>22</v>
      </c>
      <c r="E136" s="22">
        <f>E137</f>
        <v>2932266.42</v>
      </c>
      <c r="F136" s="22">
        <f>F137</f>
        <v>0</v>
      </c>
      <c r="G136" s="22">
        <f>G137</f>
        <v>2932266.42</v>
      </c>
    </row>
    <row r="137" spans="1:7" ht="31.5" x14ac:dyDescent="0.25">
      <c r="A137" s="26" t="s">
        <v>23</v>
      </c>
      <c r="B137" s="19" t="s">
        <v>156</v>
      </c>
      <c r="C137" s="19" t="s">
        <v>165</v>
      </c>
      <c r="D137" s="19" t="s">
        <v>24</v>
      </c>
      <c r="E137" s="22">
        <v>2932266.42</v>
      </c>
      <c r="F137" s="22"/>
      <c r="G137" s="22">
        <f>E137+F137</f>
        <v>2932266.42</v>
      </c>
    </row>
    <row r="138" spans="1:7" ht="47.25" x14ac:dyDescent="0.25">
      <c r="A138" s="21" t="s">
        <v>64</v>
      </c>
      <c r="B138" s="19" t="s">
        <v>156</v>
      </c>
      <c r="C138" s="19" t="s">
        <v>65</v>
      </c>
      <c r="D138" s="19"/>
      <c r="E138" s="22">
        <f>E139</f>
        <v>15500000</v>
      </c>
      <c r="F138" s="22">
        <f t="shared" ref="F138:G139" si="25">F139</f>
        <v>0</v>
      </c>
      <c r="G138" s="22">
        <f t="shared" si="25"/>
        <v>15500000</v>
      </c>
    </row>
    <row r="139" spans="1:7" ht="15.75" x14ac:dyDescent="0.25">
      <c r="A139" s="21" t="s">
        <v>37</v>
      </c>
      <c r="B139" s="19" t="s">
        <v>156</v>
      </c>
      <c r="C139" s="19" t="s">
        <v>65</v>
      </c>
      <c r="D139" s="19" t="s">
        <v>38</v>
      </c>
      <c r="E139" s="22">
        <f>E140</f>
        <v>15500000</v>
      </c>
      <c r="F139" s="22">
        <f t="shared" si="25"/>
        <v>0</v>
      </c>
      <c r="G139" s="22">
        <f t="shared" si="25"/>
        <v>15500000</v>
      </c>
    </row>
    <row r="140" spans="1:7" ht="63" x14ac:dyDescent="0.25">
      <c r="A140" s="26" t="s">
        <v>166</v>
      </c>
      <c r="B140" s="19" t="s">
        <v>156</v>
      </c>
      <c r="C140" s="19" t="s">
        <v>65</v>
      </c>
      <c r="D140" s="19" t="s">
        <v>167</v>
      </c>
      <c r="E140" s="22">
        <v>15500000</v>
      </c>
      <c r="F140" s="22"/>
      <c r="G140" s="22">
        <f>E140+F140</f>
        <v>15500000</v>
      </c>
    </row>
    <row r="141" spans="1:7" ht="15.75" x14ac:dyDescent="0.25">
      <c r="A141" s="21" t="s">
        <v>168</v>
      </c>
      <c r="B141" s="19" t="s">
        <v>169</v>
      </c>
      <c r="C141" s="24"/>
      <c r="D141" s="19"/>
      <c r="E141" s="22">
        <f>E142+E148+E145</f>
        <v>29591765.850000001</v>
      </c>
      <c r="F141" s="22">
        <f>F142+F148+F145</f>
        <v>-283936.52999999997</v>
      </c>
      <c r="G141" s="22">
        <f>G142+G148+G145</f>
        <v>29307829.32</v>
      </c>
    </row>
    <row r="142" spans="1:7" ht="31.5" x14ac:dyDescent="0.25">
      <c r="A142" s="21" t="s">
        <v>170</v>
      </c>
      <c r="B142" s="19" t="s">
        <v>169</v>
      </c>
      <c r="C142" s="19" t="s">
        <v>171</v>
      </c>
      <c r="D142" s="19"/>
      <c r="E142" s="22">
        <f t="shared" ref="E142:G143" si="26">E143</f>
        <v>5487634.46</v>
      </c>
      <c r="F142" s="22">
        <f t="shared" si="26"/>
        <v>0</v>
      </c>
      <c r="G142" s="22">
        <f t="shared" si="26"/>
        <v>5487634.46</v>
      </c>
    </row>
    <row r="143" spans="1:7" ht="31.5" x14ac:dyDescent="0.25">
      <c r="A143" s="26" t="s">
        <v>21</v>
      </c>
      <c r="B143" s="19" t="s">
        <v>169</v>
      </c>
      <c r="C143" s="19" t="s">
        <v>171</v>
      </c>
      <c r="D143" s="19" t="s">
        <v>22</v>
      </c>
      <c r="E143" s="22">
        <f t="shared" si="26"/>
        <v>5487634.46</v>
      </c>
      <c r="F143" s="22">
        <f t="shared" si="26"/>
        <v>0</v>
      </c>
      <c r="G143" s="22">
        <f t="shared" si="26"/>
        <v>5487634.46</v>
      </c>
    </row>
    <row r="144" spans="1:7" ht="31.5" x14ac:dyDescent="0.25">
      <c r="A144" s="26" t="s">
        <v>23</v>
      </c>
      <c r="B144" s="19" t="s">
        <v>169</v>
      </c>
      <c r="C144" s="19" t="s">
        <v>171</v>
      </c>
      <c r="D144" s="19" t="s">
        <v>24</v>
      </c>
      <c r="E144" s="22">
        <v>5487634.46</v>
      </c>
      <c r="F144" s="23"/>
      <c r="G144" s="22">
        <f>SUM(E144:F144)</f>
        <v>5487634.46</v>
      </c>
    </row>
    <row r="145" spans="1:7" ht="47.25" x14ac:dyDescent="0.25">
      <c r="A145" s="43" t="s">
        <v>172</v>
      </c>
      <c r="B145" s="32" t="s">
        <v>169</v>
      </c>
      <c r="C145" s="32" t="s">
        <v>173</v>
      </c>
      <c r="D145" s="32"/>
      <c r="E145" s="29">
        <f t="shared" ref="E145:G146" si="27">E146</f>
        <v>3237291.66</v>
      </c>
      <c r="F145" s="29">
        <f t="shared" si="27"/>
        <v>0</v>
      </c>
      <c r="G145" s="22">
        <f t="shared" si="27"/>
        <v>3237291.66</v>
      </c>
    </row>
    <row r="146" spans="1:7" ht="31.5" x14ac:dyDescent="0.25">
      <c r="A146" s="43" t="s">
        <v>21</v>
      </c>
      <c r="B146" s="32" t="s">
        <v>169</v>
      </c>
      <c r="C146" s="32" t="s">
        <v>173</v>
      </c>
      <c r="D146" s="32" t="s">
        <v>22</v>
      </c>
      <c r="E146" s="29">
        <f t="shared" si="27"/>
        <v>3237291.66</v>
      </c>
      <c r="F146" s="29">
        <f t="shared" si="27"/>
        <v>0</v>
      </c>
      <c r="G146" s="22">
        <f t="shared" si="27"/>
        <v>3237291.66</v>
      </c>
    </row>
    <row r="147" spans="1:7" ht="31.5" x14ac:dyDescent="0.25">
      <c r="A147" s="43" t="s">
        <v>23</v>
      </c>
      <c r="B147" s="32" t="s">
        <v>169</v>
      </c>
      <c r="C147" s="32" t="s">
        <v>173</v>
      </c>
      <c r="D147" s="32" t="s">
        <v>24</v>
      </c>
      <c r="E147" s="29">
        <v>3237291.66</v>
      </c>
      <c r="F147" s="29"/>
      <c r="G147" s="22">
        <f>SUM(E147:F147)</f>
        <v>3237291.66</v>
      </c>
    </row>
    <row r="148" spans="1:7" ht="31.5" x14ac:dyDescent="0.25">
      <c r="A148" s="21" t="s">
        <v>174</v>
      </c>
      <c r="B148" s="19" t="s">
        <v>169</v>
      </c>
      <c r="C148" s="19" t="s">
        <v>175</v>
      </c>
      <c r="D148" s="18"/>
      <c r="E148" s="22">
        <f>E149</f>
        <v>20866839.73</v>
      </c>
      <c r="F148" s="22">
        <f t="shared" ref="F148:G151" si="28">F149</f>
        <v>-283936.52999999997</v>
      </c>
      <c r="G148" s="22">
        <f t="shared" si="28"/>
        <v>20582903.199999999</v>
      </c>
    </row>
    <row r="149" spans="1:7" ht="31.5" x14ac:dyDescent="0.25">
      <c r="A149" s="21" t="s">
        <v>176</v>
      </c>
      <c r="B149" s="19" t="s">
        <v>169</v>
      </c>
      <c r="C149" s="19" t="s">
        <v>177</v>
      </c>
      <c r="D149" s="18"/>
      <c r="E149" s="22">
        <f>E150</f>
        <v>20866839.73</v>
      </c>
      <c r="F149" s="22">
        <f t="shared" si="28"/>
        <v>-283936.52999999997</v>
      </c>
      <c r="G149" s="22">
        <f t="shared" si="28"/>
        <v>20582903.199999999</v>
      </c>
    </row>
    <row r="150" spans="1:7" ht="15.75" x14ac:dyDescent="0.25">
      <c r="A150" s="28" t="s">
        <v>178</v>
      </c>
      <c r="B150" s="19" t="s">
        <v>169</v>
      </c>
      <c r="C150" s="19" t="s">
        <v>179</v>
      </c>
      <c r="D150" s="18"/>
      <c r="E150" s="22">
        <f>E151+E153</f>
        <v>20866839.73</v>
      </c>
      <c r="F150" s="22">
        <f>F151+F153</f>
        <v>-283936.52999999997</v>
      </c>
      <c r="G150" s="22">
        <f>G151+G153</f>
        <v>20582903.199999999</v>
      </c>
    </row>
    <row r="151" spans="1:7" ht="31.5" x14ac:dyDescent="0.25">
      <c r="A151" s="26" t="s">
        <v>21</v>
      </c>
      <c r="B151" s="19" t="s">
        <v>169</v>
      </c>
      <c r="C151" s="19" t="s">
        <v>179</v>
      </c>
      <c r="D151" s="19" t="s">
        <v>22</v>
      </c>
      <c r="E151" s="22">
        <f>E152</f>
        <v>5673806.8300000001</v>
      </c>
      <c r="F151" s="22">
        <f t="shared" si="28"/>
        <v>-4668.2299999999996</v>
      </c>
      <c r="G151" s="22">
        <f t="shared" si="28"/>
        <v>5669138.5999999996</v>
      </c>
    </row>
    <row r="152" spans="1:7" ht="31.5" x14ac:dyDescent="0.25">
      <c r="A152" s="26" t="s">
        <v>23</v>
      </c>
      <c r="B152" s="19" t="s">
        <v>169</v>
      </c>
      <c r="C152" s="19" t="s">
        <v>179</v>
      </c>
      <c r="D152" s="19" t="s">
        <v>24</v>
      </c>
      <c r="E152" s="22">
        <v>5673806.8300000001</v>
      </c>
      <c r="F152" s="22">
        <v>-4668.2299999999996</v>
      </c>
      <c r="G152" s="22">
        <f>SUM(E152:F152)</f>
        <v>5669138.5999999996</v>
      </c>
    </row>
    <row r="153" spans="1:7" ht="31.5" x14ac:dyDescent="0.25">
      <c r="A153" s="44" t="s">
        <v>180</v>
      </c>
      <c r="B153" s="32" t="s">
        <v>169</v>
      </c>
      <c r="C153" s="32" t="s">
        <v>179</v>
      </c>
      <c r="D153" s="32" t="s">
        <v>181</v>
      </c>
      <c r="E153" s="29">
        <f>E154</f>
        <v>15193032.9</v>
      </c>
      <c r="F153" s="29">
        <f>F154</f>
        <v>-279268.3</v>
      </c>
      <c r="G153" s="29">
        <f>G154</f>
        <v>14913764.6</v>
      </c>
    </row>
    <row r="154" spans="1:7" ht="15.75" x14ac:dyDescent="0.25">
      <c r="A154" s="45" t="s">
        <v>182</v>
      </c>
      <c r="B154" s="32" t="s">
        <v>169</v>
      </c>
      <c r="C154" s="32" t="s">
        <v>179</v>
      </c>
      <c r="D154" s="32" t="s">
        <v>183</v>
      </c>
      <c r="E154" s="29">
        <v>15193032.9</v>
      </c>
      <c r="F154" s="22">
        <v>-279268.3</v>
      </c>
      <c r="G154" s="22">
        <f>E154+F154</f>
        <v>14913764.6</v>
      </c>
    </row>
    <row r="155" spans="1:7" ht="15.75" x14ac:dyDescent="0.25">
      <c r="A155" s="17" t="s">
        <v>184</v>
      </c>
      <c r="B155" s="46" t="s">
        <v>185</v>
      </c>
      <c r="C155" s="46"/>
      <c r="D155" s="46"/>
      <c r="E155" s="42">
        <f>E156</f>
        <v>133316.70000000001</v>
      </c>
      <c r="F155" s="42">
        <f t="shared" ref="F155:G158" si="29">F156</f>
        <v>0</v>
      </c>
      <c r="G155" s="42">
        <f t="shared" si="29"/>
        <v>133316.70000000001</v>
      </c>
    </row>
    <row r="156" spans="1:7" ht="31.5" x14ac:dyDescent="0.25">
      <c r="A156" s="44" t="s">
        <v>186</v>
      </c>
      <c r="B156" s="32" t="s">
        <v>187</v>
      </c>
      <c r="C156" s="32"/>
      <c r="D156" s="32"/>
      <c r="E156" s="29">
        <f>E157</f>
        <v>133316.70000000001</v>
      </c>
      <c r="F156" s="29">
        <f t="shared" si="29"/>
        <v>0</v>
      </c>
      <c r="G156" s="29">
        <f t="shared" si="29"/>
        <v>133316.70000000001</v>
      </c>
    </row>
    <row r="157" spans="1:7" ht="15.75" x14ac:dyDescent="0.25">
      <c r="A157" s="44" t="s">
        <v>188</v>
      </c>
      <c r="B157" s="32" t="s">
        <v>187</v>
      </c>
      <c r="C157" s="32" t="s">
        <v>189</v>
      </c>
      <c r="D157" s="32"/>
      <c r="E157" s="29">
        <f>E158</f>
        <v>133316.70000000001</v>
      </c>
      <c r="F157" s="29">
        <f t="shared" si="29"/>
        <v>0</v>
      </c>
      <c r="G157" s="29">
        <f t="shared" si="29"/>
        <v>133316.70000000001</v>
      </c>
    </row>
    <row r="158" spans="1:7" ht="31.5" x14ac:dyDescent="0.25">
      <c r="A158" s="26" t="s">
        <v>21</v>
      </c>
      <c r="B158" s="32" t="s">
        <v>187</v>
      </c>
      <c r="C158" s="32" t="s">
        <v>189</v>
      </c>
      <c r="D158" s="19" t="s">
        <v>22</v>
      </c>
      <c r="E158" s="29">
        <f>E159</f>
        <v>133316.70000000001</v>
      </c>
      <c r="F158" s="29">
        <f t="shared" si="29"/>
        <v>0</v>
      </c>
      <c r="G158" s="29">
        <f t="shared" si="29"/>
        <v>133316.70000000001</v>
      </c>
    </row>
    <row r="159" spans="1:7" ht="31.5" x14ac:dyDescent="0.25">
      <c r="A159" s="26" t="s">
        <v>23</v>
      </c>
      <c r="B159" s="32" t="s">
        <v>187</v>
      </c>
      <c r="C159" s="32" t="s">
        <v>189</v>
      </c>
      <c r="D159" s="19" t="s">
        <v>24</v>
      </c>
      <c r="E159" s="29">
        <v>133316.70000000001</v>
      </c>
      <c r="F159" s="22"/>
      <c r="G159" s="22">
        <f>E159+F159</f>
        <v>133316.70000000001</v>
      </c>
    </row>
    <row r="160" spans="1:7" ht="15.75" x14ac:dyDescent="0.25">
      <c r="A160" s="17" t="s">
        <v>190</v>
      </c>
      <c r="B160" s="18" t="s">
        <v>191</v>
      </c>
      <c r="C160" s="18"/>
      <c r="D160" s="18"/>
      <c r="E160" s="14">
        <f>E161+E167</f>
        <v>115500</v>
      </c>
      <c r="F160" s="14">
        <f>F161+F167</f>
        <v>0</v>
      </c>
      <c r="G160" s="22">
        <f>G161+G167</f>
        <v>115500</v>
      </c>
    </row>
    <row r="161" spans="1:8" ht="31.5" x14ac:dyDescent="0.25">
      <c r="A161" s="26" t="s">
        <v>192</v>
      </c>
      <c r="B161" s="19" t="s">
        <v>193</v>
      </c>
      <c r="C161" s="19"/>
      <c r="D161" s="19"/>
      <c r="E161" s="22">
        <f>E162</f>
        <v>15500</v>
      </c>
      <c r="F161" s="22">
        <f t="shared" ref="F161:G165" si="30">F162</f>
        <v>0</v>
      </c>
      <c r="G161" s="22">
        <f t="shared" si="30"/>
        <v>15500</v>
      </c>
    </row>
    <row r="162" spans="1:8" ht="31.5" x14ac:dyDescent="0.25">
      <c r="A162" s="26" t="s">
        <v>54</v>
      </c>
      <c r="B162" s="19" t="s">
        <v>193</v>
      </c>
      <c r="C162" s="19" t="s">
        <v>55</v>
      </c>
      <c r="D162" s="19"/>
      <c r="E162" s="22">
        <f>E163</f>
        <v>15500</v>
      </c>
      <c r="F162" s="22">
        <f t="shared" si="30"/>
        <v>0</v>
      </c>
      <c r="G162" s="22">
        <f t="shared" si="30"/>
        <v>15500</v>
      </c>
    </row>
    <row r="163" spans="1:8" ht="63" x14ac:dyDescent="0.25">
      <c r="A163" s="26" t="s">
        <v>194</v>
      </c>
      <c r="B163" s="19" t="s">
        <v>193</v>
      </c>
      <c r="C163" s="19" t="s">
        <v>57</v>
      </c>
      <c r="D163" s="19"/>
      <c r="E163" s="22">
        <f>E164</f>
        <v>15500</v>
      </c>
      <c r="F163" s="22">
        <f t="shared" si="30"/>
        <v>0</v>
      </c>
      <c r="G163" s="22">
        <f t="shared" si="30"/>
        <v>15500</v>
      </c>
    </row>
    <row r="164" spans="1:8" ht="47.25" x14ac:dyDescent="0.25">
      <c r="A164" s="26" t="s">
        <v>58</v>
      </c>
      <c r="B164" s="19" t="s">
        <v>193</v>
      </c>
      <c r="C164" s="19" t="s">
        <v>59</v>
      </c>
      <c r="D164" s="19"/>
      <c r="E164" s="22">
        <f>E165</f>
        <v>15500</v>
      </c>
      <c r="F164" s="22">
        <f t="shared" si="30"/>
        <v>0</v>
      </c>
      <c r="G164" s="22">
        <f t="shared" si="30"/>
        <v>15500</v>
      </c>
    </row>
    <row r="165" spans="1:8" ht="31.5" x14ac:dyDescent="0.25">
      <c r="A165" s="26" t="s">
        <v>21</v>
      </c>
      <c r="B165" s="19" t="s">
        <v>193</v>
      </c>
      <c r="C165" s="19" t="s">
        <v>59</v>
      </c>
      <c r="D165" s="19" t="s">
        <v>22</v>
      </c>
      <c r="E165" s="22">
        <f>E166</f>
        <v>15500</v>
      </c>
      <c r="F165" s="22">
        <f t="shared" si="30"/>
        <v>0</v>
      </c>
      <c r="G165" s="22">
        <f t="shared" si="30"/>
        <v>15500</v>
      </c>
    </row>
    <row r="166" spans="1:8" ht="31.5" x14ac:dyDescent="0.25">
      <c r="A166" s="26" t="s">
        <v>23</v>
      </c>
      <c r="B166" s="19" t="s">
        <v>193</v>
      </c>
      <c r="C166" s="19" t="s">
        <v>59</v>
      </c>
      <c r="D166" s="19" t="s">
        <v>24</v>
      </c>
      <c r="E166" s="22">
        <v>15500</v>
      </c>
      <c r="F166" s="22"/>
      <c r="G166" s="22">
        <f>SUM(E166:F166)</f>
        <v>15500</v>
      </c>
    </row>
    <row r="167" spans="1:8" ht="15.75" x14ac:dyDescent="0.25">
      <c r="A167" s="43" t="s">
        <v>195</v>
      </c>
      <c r="B167" s="32" t="s">
        <v>196</v>
      </c>
      <c r="C167" s="32"/>
      <c r="D167" s="32"/>
      <c r="E167" s="47">
        <f t="shared" ref="E167:G170" si="31">E168</f>
        <v>100000</v>
      </c>
      <c r="F167" s="47">
        <f t="shared" si="31"/>
        <v>0</v>
      </c>
      <c r="G167" s="22">
        <f t="shared" si="31"/>
        <v>100000</v>
      </c>
    </row>
    <row r="168" spans="1:8" ht="47.25" x14ac:dyDescent="0.25">
      <c r="A168" s="43" t="s">
        <v>197</v>
      </c>
      <c r="B168" s="32" t="s">
        <v>196</v>
      </c>
      <c r="C168" s="32" t="s">
        <v>198</v>
      </c>
      <c r="D168" s="32"/>
      <c r="E168" s="47">
        <f t="shared" si="31"/>
        <v>100000</v>
      </c>
      <c r="F168" s="47">
        <f t="shared" si="31"/>
        <v>0</v>
      </c>
      <c r="G168" s="22">
        <f t="shared" si="31"/>
        <v>100000</v>
      </c>
    </row>
    <row r="169" spans="1:8" ht="47.25" x14ac:dyDescent="0.25">
      <c r="A169" s="43" t="s">
        <v>199</v>
      </c>
      <c r="B169" s="32" t="s">
        <v>196</v>
      </c>
      <c r="C169" s="32" t="s">
        <v>200</v>
      </c>
      <c r="D169" s="32"/>
      <c r="E169" s="47">
        <f t="shared" si="31"/>
        <v>100000</v>
      </c>
      <c r="F169" s="47">
        <f t="shared" si="31"/>
        <v>0</v>
      </c>
      <c r="G169" s="22">
        <f t="shared" si="31"/>
        <v>100000</v>
      </c>
    </row>
    <row r="170" spans="1:8" ht="15.75" x14ac:dyDescent="0.25">
      <c r="A170" s="43" t="s">
        <v>201</v>
      </c>
      <c r="B170" s="32" t="s">
        <v>196</v>
      </c>
      <c r="C170" s="32" t="s">
        <v>202</v>
      </c>
      <c r="D170" s="32"/>
      <c r="E170" s="47">
        <f>E171</f>
        <v>100000</v>
      </c>
      <c r="F170" s="47">
        <f t="shared" si="31"/>
        <v>0</v>
      </c>
      <c r="G170" s="47">
        <f t="shared" si="31"/>
        <v>100000</v>
      </c>
    </row>
    <row r="171" spans="1:8" ht="31.5" x14ac:dyDescent="0.25">
      <c r="A171" s="26" t="s">
        <v>21</v>
      </c>
      <c r="B171" s="32" t="s">
        <v>203</v>
      </c>
      <c r="C171" s="32" t="s">
        <v>202</v>
      </c>
      <c r="D171" s="19" t="s">
        <v>22</v>
      </c>
      <c r="E171" s="47">
        <f>E172</f>
        <v>100000</v>
      </c>
      <c r="F171" s="47">
        <f>F172</f>
        <v>0</v>
      </c>
      <c r="G171" s="47">
        <f>G172</f>
        <v>100000</v>
      </c>
    </row>
    <row r="172" spans="1:8" ht="31.5" x14ac:dyDescent="0.25">
      <c r="A172" s="26" t="s">
        <v>23</v>
      </c>
      <c r="B172" s="32" t="s">
        <v>203</v>
      </c>
      <c r="C172" s="32" t="s">
        <v>202</v>
      </c>
      <c r="D172" s="19" t="s">
        <v>24</v>
      </c>
      <c r="E172" s="47">
        <v>100000</v>
      </c>
      <c r="F172" s="47"/>
      <c r="G172" s="22">
        <f>SUM(E172:F172)</f>
        <v>100000</v>
      </c>
    </row>
    <row r="173" spans="1:8" ht="15.75" x14ac:dyDescent="0.25">
      <c r="A173" s="17" t="s">
        <v>204</v>
      </c>
      <c r="B173" s="18" t="s">
        <v>205</v>
      </c>
      <c r="C173" s="24"/>
      <c r="D173" s="18"/>
      <c r="E173" s="14">
        <f>E174</f>
        <v>20418214.359999999</v>
      </c>
      <c r="F173" s="14">
        <f>F174</f>
        <v>-801198.77</v>
      </c>
      <c r="G173" s="14">
        <f>G174</f>
        <v>19617015.59</v>
      </c>
    </row>
    <row r="174" spans="1:8" ht="15.75" x14ac:dyDescent="0.25">
      <c r="A174" s="21" t="s">
        <v>206</v>
      </c>
      <c r="B174" s="19" t="s">
        <v>207</v>
      </c>
      <c r="C174" s="24"/>
      <c r="D174" s="19"/>
      <c r="E174" s="22">
        <f>E180+E175+E200</f>
        <v>20418214.359999999</v>
      </c>
      <c r="F174" s="22">
        <f t="shared" ref="F174:G174" si="32">F180+F175+F200</f>
        <v>-801198.77</v>
      </c>
      <c r="G174" s="22">
        <f t="shared" si="32"/>
        <v>19617015.59</v>
      </c>
      <c r="H174" s="20"/>
    </row>
    <row r="175" spans="1:8" ht="31.5" x14ac:dyDescent="0.25">
      <c r="A175" s="26" t="s">
        <v>208</v>
      </c>
      <c r="B175" s="32" t="s">
        <v>207</v>
      </c>
      <c r="C175" s="32" t="s">
        <v>209</v>
      </c>
      <c r="D175" s="48"/>
      <c r="E175" s="22">
        <f>E176</f>
        <v>25000</v>
      </c>
      <c r="F175" s="22">
        <f t="shared" ref="F175:G178" si="33">F176</f>
        <v>-25000</v>
      </c>
      <c r="G175" s="22">
        <f t="shared" si="33"/>
        <v>0</v>
      </c>
    </row>
    <row r="176" spans="1:8" ht="47.25" x14ac:dyDescent="0.25">
      <c r="A176" s="26" t="s">
        <v>210</v>
      </c>
      <c r="B176" s="32" t="s">
        <v>207</v>
      </c>
      <c r="C176" s="32" t="s">
        <v>211</v>
      </c>
      <c r="D176" s="48"/>
      <c r="E176" s="22">
        <f>E177</f>
        <v>25000</v>
      </c>
      <c r="F176" s="22">
        <f t="shared" si="33"/>
        <v>-25000</v>
      </c>
      <c r="G176" s="22">
        <f t="shared" si="33"/>
        <v>0</v>
      </c>
    </row>
    <row r="177" spans="1:7" ht="31.5" x14ac:dyDescent="0.25">
      <c r="A177" s="26" t="s">
        <v>212</v>
      </c>
      <c r="B177" s="32" t="s">
        <v>207</v>
      </c>
      <c r="C177" s="32" t="s">
        <v>213</v>
      </c>
      <c r="D177" s="19"/>
      <c r="E177" s="22">
        <f>E178</f>
        <v>25000</v>
      </c>
      <c r="F177" s="22">
        <f t="shared" si="33"/>
        <v>-25000</v>
      </c>
      <c r="G177" s="22">
        <f t="shared" si="33"/>
        <v>0</v>
      </c>
    </row>
    <row r="178" spans="1:7" ht="78.75" x14ac:dyDescent="0.25">
      <c r="A178" s="26" t="s">
        <v>17</v>
      </c>
      <c r="B178" s="32" t="s">
        <v>207</v>
      </c>
      <c r="C178" s="32" t="s">
        <v>213</v>
      </c>
      <c r="D178" s="19" t="s">
        <v>18</v>
      </c>
      <c r="E178" s="22">
        <f>E179</f>
        <v>25000</v>
      </c>
      <c r="F178" s="22">
        <f t="shared" si="33"/>
        <v>-25000</v>
      </c>
      <c r="G178" s="22">
        <f t="shared" si="33"/>
        <v>0</v>
      </c>
    </row>
    <row r="179" spans="1:7" ht="15.75" x14ac:dyDescent="0.25">
      <c r="A179" s="26" t="s">
        <v>45</v>
      </c>
      <c r="B179" s="32" t="s">
        <v>207</v>
      </c>
      <c r="C179" s="32" t="s">
        <v>213</v>
      </c>
      <c r="D179" s="19" t="s">
        <v>60</v>
      </c>
      <c r="E179" s="22">
        <v>25000</v>
      </c>
      <c r="F179" s="23">
        <v>-25000</v>
      </c>
      <c r="G179" s="22">
        <f>SUM(E179:F179)</f>
        <v>0</v>
      </c>
    </row>
    <row r="180" spans="1:7" ht="31.5" x14ac:dyDescent="0.25">
      <c r="A180" s="21" t="s">
        <v>214</v>
      </c>
      <c r="B180" s="19" t="s">
        <v>207</v>
      </c>
      <c r="C180" s="19" t="s">
        <v>215</v>
      </c>
      <c r="D180" s="49"/>
      <c r="E180" s="29">
        <f>E181+E195</f>
        <v>20143214.359999999</v>
      </c>
      <c r="F180" s="29">
        <f>F181+F195</f>
        <v>-776198.77</v>
      </c>
      <c r="G180" s="22">
        <f>G181+G195</f>
        <v>19367015.59</v>
      </c>
    </row>
    <row r="181" spans="1:7" ht="15.75" x14ac:dyDescent="0.25">
      <c r="A181" s="21" t="s">
        <v>216</v>
      </c>
      <c r="B181" s="19" t="s">
        <v>217</v>
      </c>
      <c r="C181" s="19" t="s">
        <v>218</v>
      </c>
      <c r="D181" s="19"/>
      <c r="E181" s="29">
        <f>E182+E190</f>
        <v>18675914.359999999</v>
      </c>
      <c r="F181" s="29">
        <f>F182+F190</f>
        <v>-690198.77</v>
      </c>
      <c r="G181" s="29">
        <f>G182+G190</f>
        <v>17985715.59</v>
      </c>
    </row>
    <row r="182" spans="1:7" ht="31.5" x14ac:dyDescent="0.25">
      <c r="A182" s="21" t="s">
        <v>219</v>
      </c>
      <c r="B182" s="19" t="s">
        <v>217</v>
      </c>
      <c r="C182" s="19" t="s">
        <v>220</v>
      </c>
      <c r="D182" s="19"/>
      <c r="E182" s="29">
        <f>E183</f>
        <v>16972072.599999998</v>
      </c>
      <c r="F182" s="29">
        <f>F183</f>
        <v>-265708.28999999998</v>
      </c>
      <c r="G182" s="22">
        <f>G183</f>
        <v>16706364.310000001</v>
      </c>
    </row>
    <row r="183" spans="1:7" ht="31.5" x14ac:dyDescent="0.25">
      <c r="A183" s="21" t="s">
        <v>221</v>
      </c>
      <c r="B183" s="27" t="s">
        <v>207</v>
      </c>
      <c r="C183" s="50" t="s">
        <v>222</v>
      </c>
      <c r="D183" s="27" t="s">
        <v>91</v>
      </c>
      <c r="E183" s="29">
        <f>E184+E186+E188</f>
        <v>16972072.599999998</v>
      </c>
      <c r="F183" s="29">
        <f>F184+F186+F188</f>
        <v>-265708.28999999998</v>
      </c>
      <c r="G183" s="29">
        <f>G184+G186+G188</f>
        <v>16706364.310000001</v>
      </c>
    </row>
    <row r="184" spans="1:7" ht="78.75" x14ac:dyDescent="0.25">
      <c r="A184" s="26" t="s">
        <v>17</v>
      </c>
      <c r="B184" s="27" t="s">
        <v>207</v>
      </c>
      <c r="C184" s="50" t="s">
        <v>222</v>
      </c>
      <c r="D184" s="27" t="s">
        <v>18</v>
      </c>
      <c r="E184" s="29">
        <f>E185</f>
        <v>14126066.6</v>
      </c>
      <c r="F184" s="29">
        <f>F185</f>
        <v>0</v>
      </c>
      <c r="G184" s="22">
        <f>G185</f>
        <v>14126066.6</v>
      </c>
    </row>
    <row r="185" spans="1:7" ht="15.75" x14ac:dyDescent="0.25">
      <c r="A185" s="26" t="s">
        <v>45</v>
      </c>
      <c r="B185" s="27" t="s">
        <v>207</v>
      </c>
      <c r="C185" s="50" t="s">
        <v>222</v>
      </c>
      <c r="D185" s="27" t="s">
        <v>60</v>
      </c>
      <c r="E185" s="29">
        <v>14126066.6</v>
      </c>
      <c r="F185" s="29"/>
      <c r="G185" s="22">
        <f>SUM(E185:F185)</f>
        <v>14126066.6</v>
      </c>
    </row>
    <row r="186" spans="1:7" ht="31.5" x14ac:dyDescent="0.25">
      <c r="A186" s="26" t="s">
        <v>21</v>
      </c>
      <c r="B186" s="27" t="s">
        <v>207</v>
      </c>
      <c r="C186" s="50" t="s">
        <v>222</v>
      </c>
      <c r="D186" s="27" t="s">
        <v>22</v>
      </c>
      <c r="E186" s="29">
        <f>E187</f>
        <v>2845971.37</v>
      </c>
      <c r="F186" s="29">
        <f>F187</f>
        <v>-265708.28999999998</v>
      </c>
      <c r="G186" s="22">
        <f>G187</f>
        <v>2580263.08</v>
      </c>
    </row>
    <row r="187" spans="1:7" ht="31.5" x14ac:dyDescent="0.25">
      <c r="A187" s="26" t="s">
        <v>23</v>
      </c>
      <c r="B187" s="27" t="s">
        <v>207</v>
      </c>
      <c r="C187" s="50" t="s">
        <v>222</v>
      </c>
      <c r="D187" s="27" t="s">
        <v>24</v>
      </c>
      <c r="E187" s="29">
        <v>2845971.37</v>
      </c>
      <c r="F187" s="29">
        <v>-265708.28999999998</v>
      </c>
      <c r="G187" s="22">
        <f>SUM(E187:F187)</f>
        <v>2580263.08</v>
      </c>
    </row>
    <row r="188" spans="1:7" ht="15.75" x14ac:dyDescent="0.25">
      <c r="A188" s="38" t="s">
        <v>52</v>
      </c>
      <c r="B188" s="36" t="s">
        <v>207</v>
      </c>
      <c r="C188" s="51" t="s">
        <v>222</v>
      </c>
      <c r="D188" s="36">
        <v>850</v>
      </c>
      <c r="E188" s="29">
        <f>E189</f>
        <v>34.630000000000003</v>
      </c>
      <c r="F188" s="29">
        <f>F189</f>
        <v>0</v>
      </c>
      <c r="G188" s="29">
        <f>G189</f>
        <v>34.630000000000003</v>
      </c>
    </row>
    <row r="189" spans="1:7" ht="15.75" x14ac:dyDescent="0.25">
      <c r="A189" s="38" t="s">
        <v>223</v>
      </c>
      <c r="B189" s="36" t="s">
        <v>207</v>
      </c>
      <c r="C189" s="51" t="s">
        <v>222</v>
      </c>
      <c r="D189" s="36">
        <v>853</v>
      </c>
      <c r="E189" s="29">
        <v>34.630000000000003</v>
      </c>
      <c r="F189" s="29"/>
      <c r="G189" s="22">
        <f>E189+F189</f>
        <v>34.630000000000003</v>
      </c>
    </row>
    <row r="190" spans="1:7" ht="47.25" x14ac:dyDescent="0.25">
      <c r="A190" s="26" t="s">
        <v>224</v>
      </c>
      <c r="B190" s="35" t="s">
        <v>207</v>
      </c>
      <c r="C190" s="35" t="s">
        <v>225</v>
      </c>
      <c r="D190" s="27"/>
      <c r="E190" s="29">
        <f>E193+E191</f>
        <v>1703841.76</v>
      </c>
      <c r="F190" s="29">
        <f>F193+F191</f>
        <v>-424490.48</v>
      </c>
      <c r="G190" s="22">
        <f>G193+G191</f>
        <v>1279351.28</v>
      </c>
    </row>
    <row r="191" spans="1:7" ht="78.75" x14ac:dyDescent="0.25">
      <c r="A191" s="26" t="s">
        <v>17</v>
      </c>
      <c r="B191" s="35" t="s">
        <v>207</v>
      </c>
      <c r="C191" s="35" t="s">
        <v>225</v>
      </c>
      <c r="D191" s="27" t="s">
        <v>18</v>
      </c>
      <c r="E191" s="29">
        <f>E192</f>
        <v>638721.76</v>
      </c>
      <c r="F191" s="29">
        <f>F192</f>
        <v>-309334.98</v>
      </c>
      <c r="G191" s="22">
        <f>G192</f>
        <v>329386.78000000003</v>
      </c>
    </row>
    <row r="192" spans="1:7" ht="15.75" x14ac:dyDescent="0.25">
      <c r="A192" s="26" t="s">
        <v>45</v>
      </c>
      <c r="B192" s="35" t="s">
        <v>207</v>
      </c>
      <c r="C192" s="35" t="s">
        <v>225</v>
      </c>
      <c r="D192" s="27" t="s">
        <v>60</v>
      </c>
      <c r="E192" s="29">
        <v>638721.76</v>
      </c>
      <c r="F192" s="29">
        <v>-309334.98</v>
      </c>
      <c r="G192" s="22">
        <f>SUM(E192:F192)</f>
        <v>329386.78000000003</v>
      </c>
    </row>
    <row r="193" spans="1:7" ht="31.5" x14ac:dyDescent="0.25">
      <c r="A193" s="26" t="s">
        <v>21</v>
      </c>
      <c r="B193" s="27" t="s">
        <v>207</v>
      </c>
      <c r="C193" s="35" t="s">
        <v>225</v>
      </c>
      <c r="D193" s="27" t="s">
        <v>22</v>
      </c>
      <c r="E193" s="29">
        <f>E194</f>
        <v>1065120</v>
      </c>
      <c r="F193" s="29">
        <f>F194</f>
        <v>-115155.5</v>
      </c>
      <c r="G193" s="22">
        <f>G194</f>
        <v>949964.5</v>
      </c>
    </row>
    <row r="194" spans="1:7" ht="31.5" x14ac:dyDescent="0.25">
      <c r="A194" s="26" t="s">
        <v>23</v>
      </c>
      <c r="B194" s="27" t="s">
        <v>207</v>
      </c>
      <c r="C194" s="35" t="s">
        <v>225</v>
      </c>
      <c r="D194" s="27" t="s">
        <v>24</v>
      </c>
      <c r="E194" s="29">
        <v>1065120</v>
      </c>
      <c r="F194" s="29">
        <v>-115155.5</v>
      </c>
      <c r="G194" s="22">
        <f>SUM(E194:F194)</f>
        <v>949964.5</v>
      </c>
    </row>
    <row r="195" spans="1:7" ht="31.5" x14ac:dyDescent="0.25">
      <c r="A195" s="52" t="s">
        <v>226</v>
      </c>
      <c r="B195" s="27" t="s">
        <v>207</v>
      </c>
      <c r="C195" s="50" t="s">
        <v>227</v>
      </c>
      <c r="D195" s="27"/>
      <c r="E195" s="29">
        <f t="shared" ref="E195:G198" si="34">E196</f>
        <v>1467300</v>
      </c>
      <c r="F195" s="29">
        <f t="shared" si="34"/>
        <v>-86000</v>
      </c>
      <c r="G195" s="22">
        <f t="shared" si="34"/>
        <v>1381300</v>
      </c>
    </row>
    <row r="196" spans="1:7" ht="47.25" x14ac:dyDescent="0.25">
      <c r="A196" s="21" t="s">
        <v>228</v>
      </c>
      <c r="B196" s="27" t="s">
        <v>207</v>
      </c>
      <c r="C196" s="50" t="s">
        <v>229</v>
      </c>
      <c r="D196" s="27"/>
      <c r="E196" s="29">
        <f t="shared" si="34"/>
        <v>1467300</v>
      </c>
      <c r="F196" s="29">
        <f t="shared" si="34"/>
        <v>-86000</v>
      </c>
      <c r="G196" s="29">
        <f t="shared" si="34"/>
        <v>1381300</v>
      </c>
    </row>
    <row r="197" spans="1:7" ht="31.5" x14ac:dyDescent="0.25">
      <c r="A197" s="21" t="s">
        <v>230</v>
      </c>
      <c r="B197" s="53" t="s">
        <v>231</v>
      </c>
      <c r="C197" s="50" t="s">
        <v>232</v>
      </c>
      <c r="D197" s="27"/>
      <c r="E197" s="29">
        <f t="shared" si="34"/>
        <v>1467300</v>
      </c>
      <c r="F197" s="29">
        <f t="shared" si="34"/>
        <v>-86000</v>
      </c>
      <c r="G197" s="22">
        <f t="shared" si="34"/>
        <v>1381300</v>
      </c>
    </row>
    <row r="198" spans="1:7" ht="31.5" x14ac:dyDescent="0.25">
      <c r="A198" s="26" t="s">
        <v>21</v>
      </c>
      <c r="B198" s="27" t="s">
        <v>207</v>
      </c>
      <c r="C198" s="50" t="s">
        <v>232</v>
      </c>
      <c r="D198" s="27" t="s">
        <v>22</v>
      </c>
      <c r="E198" s="29">
        <f t="shared" si="34"/>
        <v>1467300</v>
      </c>
      <c r="F198" s="29">
        <f t="shared" si="34"/>
        <v>-86000</v>
      </c>
      <c r="G198" s="22">
        <f t="shared" si="34"/>
        <v>1381300</v>
      </c>
    </row>
    <row r="199" spans="1:7" ht="31.5" x14ac:dyDescent="0.25">
      <c r="A199" s="26" t="s">
        <v>23</v>
      </c>
      <c r="B199" s="27" t="s">
        <v>207</v>
      </c>
      <c r="C199" s="50" t="s">
        <v>232</v>
      </c>
      <c r="D199" s="27" t="s">
        <v>24</v>
      </c>
      <c r="E199" s="29">
        <v>1467300</v>
      </c>
      <c r="F199" s="29">
        <v>-86000</v>
      </c>
      <c r="G199" s="22">
        <f>SUM(E199:F199)</f>
        <v>1381300</v>
      </c>
    </row>
    <row r="200" spans="1:7" ht="47.25" x14ac:dyDescent="0.25">
      <c r="A200" s="26" t="s">
        <v>64</v>
      </c>
      <c r="B200" s="27" t="s">
        <v>207</v>
      </c>
      <c r="C200" s="50" t="s">
        <v>65</v>
      </c>
      <c r="D200" s="27"/>
      <c r="E200" s="29">
        <f>E201</f>
        <v>250000</v>
      </c>
      <c r="F200" s="29">
        <f t="shared" ref="F200:G201" si="35">F201</f>
        <v>0</v>
      </c>
      <c r="G200" s="29">
        <f t="shared" si="35"/>
        <v>250000</v>
      </c>
    </row>
    <row r="201" spans="1:7" ht="31.5" x14ac:dyDescent="0.25">
      <c r="A201" s="26" t="s">
        <v>21</v>
      </c>
      <c r="B201" s="27" t="s">
        <v>207</v>
      </c>
      <c r="C201" s="50" t="s">
        <v>65</v>
      </c>
      <c r="D201" s="27" t="s">
        <v>22</v>
      </c>
      <c r="E201" s="29">
        <f>E202</f>
        <v>250000</v>
      </c>
      <c r="F201" s="29">
        <f t="shared" si="35"/>
        <v>0</v>
      </c>
      <c r="G201" s="29">
        <f t="shared" si="35"/>
        <v>250000</v>
      </c>
    </row>
    <row r="202" spans="1:7" ht="31.5" x14ac:dyDescent="0.25">
      <c r="A202" s="26" t="s">
        <v>23</v>
      </c>
      <c r="B202" s="27" t="s">
        <v>207</v>
      </c>
      <c r="C202" s="50" t="s">
        <v>65</v>
      </c>
      <c r="D202" s="27" t="s">
        <v>24</v>
      </c>
      <c r="E202" s="29">
        <v>250000</v>
      </c>
      <c r="F202" s="29"/>
      <c r="G202" s="22">
        <f>E202+F202</f>
        <v>250000</v>
      </c>
    </row>
    <row r="203" spans="1:7" ht="15.75" x14ac:dyDescent="0.25">
      <c r="A203" s="17" t="s">
        <v>233</v>
      </c>
      <c r="B203" s="18" t="s">
        <v>234</v>
      </c>
      <c r="C203" s="19"/>
      <c r="D203" s="18"/>
      <c r="E203" s="14">
        <f>E211+E218+E204</f>
        <v>1701078.02</v>
      </c>
      <c r="F203" s="14">
        <f>F211+F218+F204</f>
        <v>-47773.61</v>
      </c>
      <c r="G203" s="14">
        <f>G211+G218+G204</f>
        <v>1653304.4100000001</v>
      </c>
    </row>
    <row r="204" spans="1:7" ht="15.75" x14ac:dyDescent="0.25">
      <c r="A204" s="26" t="s">
        <v>235</v>
      </c>
      <c r="B204" s="19" t="s">
        <v>236</v>
      </c>
      <c r="C204" s="19"/>
      <c r="D204" s="19"/>
      <c r="E204" s="22">
        <f t="shared" ref="E204:G209" si="36">E205</f>
        <v>1104474.02</v>
      </c>
      <c r="F204" s="22">
        <f t="shared" si="36"/>
        <v>0</v>
      </c>
      <c r="G204" s="22">
        <f t="shared" si="36"/>
        <v>1104474.02</v>
      </c>
    </row>
    <row r="205" spans="1:7" ht="31.5" x14ac:dyDescent="0.25">
      <c r="A205" s="26" t="s">
        <v>237</v>
      </c>
      <c r="B205" s="19" t="s">
        <v>236</v>
      </c>
      <c r="C205" s="19" t="s">
        <v>238</v>
      </c>
      <c r="D205" s="19"/>
      <c r="E205" s="22">
        <f t="shared" si="36"/>
        <v>1104474.02</v>
      </c>
      <c r="F205" s="22">
        <f t="shared" si="36"/>
        <v>0</v>
      </c>
      <c r="G205" s="22">
        <f t="shared" si="36"/>
        <v>1104474.02</v>
      </c>
    </row>
    <row r="206" spans="1:7" ht="31.5" x14ac:dyDescent="0.25">
      <c r="A206" s="26" t="s">
        <v>239</v>
      </c>
      <c r="B206" s="19" t="s">
        <v>236</v>
      </c>
      <c r="C206" s="19" t="s">
        <v>240</v>
      </c>
      <c r="D206" s="19"/>
      <c r="E206" s="22">
        <f t="shared" si="36"/>
        <v>1104474.02</v>
      </c>
      <c r="F206" s="22">
        <f t="shared" si="36"/>
        <v>0</v>
      </c>
      <c r="G206" s="22">
        <f t="shared" si="36"/>
        <v>1104474.02</v>
      </c>
    </row>
    <row r="207" spans="1:7" ht="47.25" x14ac:dyDescent="0.25">
      <c r="A207" s="26" t="s">
        <v>241</v>
      </c>
      <c r="B207" s="19" t="s">
        <v>236</v>
      </c>
      <c r="C207" s="19" t="s">
        <v>242</v>
      </c>
      <c r="D207" s="19"/>
      <c r="E207" s="22">
        <f t="shared" si="36"/>
        <v>1104474.02</v>
      </c>
      <c r="F207" s="22">
        <f t="shared" si="36"/>
        <v>0</v>
      </c>
      <c r="G207" s="22">
        <f t="shared" si="36"/>
        <v>1104474.02</v>
      </c>
    </row>
    <row r="208" spans="1:7" ht="31.5" x14ac:dyDescent="0.25">
      <c r="A208" s="26" t="s">
        <v>243</v>
      </c>
      <c r="B208" s="19" t="s">
        <v>236</v>
      </c>
      <c r="C208" s="19" t="s">
        <v>244</v>
      </c>
      <c r="D208" s="19"/>
      <c r="E208" s="22">
        <f t="shared" si="36"/>
        <v>1104474.02</v>
      </c>
      <c r="F208" s="22">
        <f t="shared" si="36"/>
        <v>0</v>
      </c>
      <c r="G208" s="22">
        <f t="shared" si="36"/>
        <v>1104474.02</v>
      </c>
    </row>
    <row r="209" spans="1:7" ht="15.75" x14ac:dyDescent="0.25">
      <c r="A209" s="26" t="s">
        <v>46</v>
      </c>
      <c r="B209" s="19" t="s">
        <v>236</v>
      </c>
      <c r="C209" s="19" t="s">
        <v>244</v>
      </c>
      <c r="D209" s="19" t="s">
        <v>47</v>
      </c>
      <c r="E209" s="22">
        <f t="shared" si="36"/>
        <v>1104474.02</v>
      </c>
      <c r="F209" s="22">
        <f t="shared" si="36"/>
        <v>0</v>
      </c>
      <c r="G209" s="22">
        <f t="shared" si="36"/>
        <v>1104474.02</v>
      </c>
    </row>
    <row r="210" spans="1:7" ht="31.5" x14ac:dyDescent="0.25">
      <c r="A210" s="26" t="s">
        <v>245</v>
      </c>
      <c r="B210" s="19" t="s">
        <v>236</v>
      </c>
      <c r="C210" s="19" t="s">
        <v>244</v>
      </c>
      <c r="D210" s="19" t="s">
        <v>246</v>
      </c>
      <c r="E210" s="22">
        <v>1104474.02</v>
      </c>
      <c r="F210" s="22"/>
      <c r="G210" s="22">
        <f>SUM(E210:F210)</f>
        <v>1104474.02</v>
      </c>
    </row>
    <row r="211" spans="1:7" ht="15.75" x14ac:dyDescent="0.25">
      <c r="A211" s="21" t="s">
        <v>247</v>
      </c>
      <c r="B211" s="19" t="s">
        <v>248</v>
      </c>
      <c r="C211" s="19"/>
      <c r="D211" s="19"/>
      <c r="E211" s="22">
        <f t="shared" ref="E211:G216" si="37">E212</f>
        <v>104964</v>
      </c>
      <c r="F211" s="22">
        <f t="shared" si="37"/>
        <v>0</v>
      </c>
      <c r="G211" s="22">
        <f t="shared" si="37"/>
        <v>104964</v>
      </c>
    </row>
    <row r="212" spans="1:7" ht="31.5" x14ac:dyDescent="0.25">
      <c r="A212" s="21" t="s">
        <v>237</v>
      </c>
      <c r="B212" s="19" t="s">
        <v>248</v>
      </c>
      <c r="C212" s="19" t="s">
        <v>238</v>
      </c>
      <c r="D212" s="19"/>
      <c r="E212" s="22">
        <f t="shared" si="37"/>
        <v>104964</v>
      </c>
      <c r="F212" s="22">
        <f t="shared" si="37"/>
        <v>0</v>
      </c>
      <c r="G212" s="22">
        <f t="shared" si="37"/>
        <v>104964</v>
      </c>
    </row>
    <row r="213" spans="1:7" ht="31.5" x14ac:dyDescent="0.25">
      <c r="A213" s="21" t="s">
        <v>239</v>
      </c>
      <c r="B213" s="19" t="s">
        <v>248</v>
      </c>
      <c r="C213" s="19" t="s">
        <v>240</v>
      </c>
      <c r="D213" s="19"/>
      <c r="E213" s="22">
        <f t="shared" si="37"/>
        <v>104964</v>
      </c>
      <c r="F213" s="22">
        <f t="shared" si="37"/>
        <v>0</v>
      </c>
      <c r="G213" s="22">
        <f t="shared" si="37"/>
        <v>104964</v>
      </c>
    </row>
    <row r="214" spans="1:7" ht="47.25" x14ac:dyDescent="0.25">
      <c r="A214" s="21" t="s">
        <v>249</v>
      </c>
      <c r="B214" s="19" t="s">
        <v>248</v>
      </c>
      <c r="C214" s="19" t="s">
        <v>250</v>
      </c>
      <c r="D214" s="19"/>
      <c r="E214" s="22">
        <f t="shared" si="37"/>
        <v>104964</v>
      </c>
      <c r="F214" s="22">
        <f t="shared" si="37"/>
        <v>0</v>
      </c>
      <c r="G214" s="22">
        <f t="shared" si="37"/>
        <v>104964</v>
      </c>
    </row>
    <row r="215" spans="1:7" ht="78.75" x14ac:dyDescent="0.25">
      <c r="A215" s="21" t="s">
        <v>251</v>
      </c>
      <c r="B215" s="19" t="s">
        <v>248</v>
      </c>
      <c r="C215" s="19" t="s">
        <v>252</v>
      </c>
      <c r="D215" s="19"/>
      <c r="E215" s="22">
        <f t="shared" si="37"/>
        <v>104964</v>
      </c>
      <c r="F215" s="22">
        <f t="shared" si="37"/>
        <v>0</v>
      </c>
      <c r="G215" s="22">
        <f t="shared" si="37"/>
        <v>104964</v>
      </c>
    </row>
    <row r="216" spans="1:7" ht="15.75" x14ac:dyDescent="0.25">
      <c r="A216" s="21" t="s">
        <v>253</v>
      </c>
      <c r="B216" s="19" t="s">
        <v>248</v>
      </c>
      <c r="C216" s="19" t="s">
        <v>252</v>
      </c>
      <c r="D216" s="19" t="s">
        <v>254</v>
      </c>
      <c r="E216" s="22">
        <f t="shared" si="37"/>
        <v>104964</v>
      </c>
      <c r="F216" s="22">
        <f t="shared" si="37"/>
        <v>0</v>
      </c>
      <c r="G216" s="22">
        <f t="shared" si="37"/>
        <v>104964</v>
      </c>
    </row>
    <row r="217" spans="1:7" ht="15.75" x14ac:dyDescent="0.25">
      <c r="A217" s="21" t="s">
        <v>255</v>
      </c>
      <c r="B217" s="19" t="s">
        <v>248</v>
      </c>
      <c r="C217" s="19" t="s">
        <v>252</v>
      </c>
      <c r="D217" s="19" t="s">
        <v>256</v>
      </c>
      <c r="E217" s="22">
        <v>104964</v>
      </c>
      <c r="F217" s="22"/>
      <c r="G217" s="22">
        <f>SUM(E217:F217)</f>
        <v>104964</v>
      </c>
    </row>
    <row r="218" spans="1:7" ht="15.75" x14ac:dyDescent="0.25">
      <c r="A218" s="21" t="s">
        <v>257</v>
      </c>
      <c r="B218" s="19" t="s">
        <v>258</v>
      </c>
      <c r="C218" s="19"/>
      <c r="D218" s="19"/>
      <c r="E218" s="22">
        <f>E219</f>
        <v>491640</v>
      </c>
      <c r="F218" s="22">
        <f>F219</f>
        <v>-47773.61</v>
      </c>
      <c r="G218" s="22">
        <f>G219</f>
        <v>443866.39</v>
      </c>
    </row>
    <row r="219" spans="1:7" ht="31.5" x14ac:dyDescent="0.25">
      <c r="A219" s="21" t="s">
        <v>259</v>
      </c>
      <c r="B219" s="19" t="s">
        <v>258</v>
      </c>
      <c r="C219" s="32" t="s">
        <v>238</v>
      </c>
      <c r="D219" s="19"/>
      <c r="E219" s="22">
        <f>E222</f>
        <v>491640</v>
      </c>
      <c r="F219" s="22">
        <f>F222</f>
        <v>-47773.61</v>
      </c>
      <c r="G219" s="22">
        <f>G222</f>
        <v>443866.39</v>
      </c>
    </row>
    <row r="220" spans="1:7" ht="31.5" x14ac:dyDescent="0.25">
      <c r="A220" s="21" t="s">
        <v>239</v>
      </c>
      <c r="B220" s="19" t="s">
        <v>258</v>
      </c>
      <c r="C220" s="32" t="s">
        <v>240</v>
      </c>
      <c r="D220" s="19"/>
      <c r="E220" s="22">
        <f t="shared" ref="E220:G221" si="38">E221</f>
        <v>491640</v>
      </c>
      <c r="F220" s="22">
        <f t="shared" si="38"/>
        <v>-47773.61</v>
      </c>
      <c r="G220" s="22">
        <f t="shared" si="38"/>
        <v>443866.39</v>
      </c>
    </row>
    <row r="221" spans="1:7" ht="31.5" x14ac:dyDescent="0.25">
      <c r="A221" s="21" t="s">
        <v>260</v>
      </c>
      <c r="B221" s="19" t="s">
        <v>258</v>
      </c>
      <c r="C221" s="32" t="s">
        <v>261</v>
      </c>
      <c r="D221" s="19"/>
      <c r="E221" s="22">
        <f t="shared" si="38"/>
        <v>491640</v>
      </c>
      <c r="F221" s="22">
        <f t="shared" si="38"/>
        <v>-47773.61</v>
      </c>
      <c r="G221" s="22">
        <f t="shared" si="38"/>
        <v>443866.39</v>
      </c>
    </row>
    <row r="222" spans="1:7" ht="15.75" x14ac:dyDescent="0.25">
      <c r="A222" s="21" t="s">
        <v>262</v>
      </c>
      <c r="B222" s="19" t="s">
        <v>258</v>
      </c>
      <c r="C222" s="19" t="s">
        <v>263</v>
      </c>
      <c r="D222" s="19"/>
      <c r="E222" s="22">
        <f>E223+E225</f>
        <v>491640</v>
      </c>
      <c r="F222" s="22">
        <f t="shared" ref="F222:G222" si="39">F223+F225</f>
        <v>-47773.61</v>
      </c>
      <c r="G222" s="22">
        <f t="shared" si="39"/>
        <v>443866.39</v>
      </c>
    </row>
    <row r="223" spans="1:7" ht="15.75" x14ac:dyDescent="0.25">
      <c r="A223" s="21" t="s">
        <v>46</v>
      </c>
      <c r="B223" s="19" t="s">
        <v>258</v>
      </c>
      <c r="C223" s="19" t="s">
        <v>263</v>
      </c>
      <c r="D223" s="19" t="s">
        <v>47</v>
      </c>
      <c r="E223" s="22">
        <f>E224</f>
        <v>5000</v>
      </c>
      <c r="F223" s="22">
        <f>F224</f>
        <v>0</v>
      </c>
      <c r="G223" s="22">
        <f>G224</f>
        <v>5000</v>
      </c>
    </row>
    <row r="224" spans="1:7" ht="31.5" x14ac:dyDescent="0.25">
      <c r="A224" s="54" t="s">
        <v>264</v>
      </c>
      <c r="B224" s="19" t="s">
        <v>258</v>
      </c>
      <c r="C224" s="19" t="s">
        <v>263</v>
      </c>
      <c r="D224" s="19" t="s">
        <v>265</v>
      </c>
      <c r="E224" s="22">
        <v>5000</v>
      </c>
      <c r="F224" s="22"/>
      <c r="G224" s="22">
        <f>SUM(E224:F224)</f>
        <v>5000</v>
      </c>
    </row>
    <row r="225" spans="1:7" ht="31.5" x14ac:dyDescent="0.25">
      <c r="A225" s="21" t="s">
        <v>180</v>
      </c>
      <c r="B225" s="19" t="s">
        <v>258</v>
      </c>
      <c r="C225" s="19" t="s">
        <v>263</v>
      </c>
      <c r="D225" s="19" t="s">
        <v>181</v>
      </c>
      <c r="E225" s="22">
        <f>E226</f>
        <v>486640</v>
      </c>
      <c r="F225" s="22">
        <f>F226</f>
        <v>-47773.61</v>
      </c>
      <c r="G225" s="22">
        <f>G226</f>
        <v>438866.39</v>
      </c>
    </row>
    <row r="226" spans="1:7" ht="47.25" x14ac:dyDescent="0.25">
      <c r="A226" s="21" t="s">
        <v>266</v>
      </c>
      <c r="B226" s="19" t="s">
        <v>258</v>
      </c>
      <c r="C226" s="19" t="s">
        <v>263</v>
      </c>
      <c r="D226" s="19" t="s">
        <v>267</v>
      </c>
      <c r="E226" s="22">
        <v>486640</v>
      </c>
      <c r="F226" s="22">
        <v>-47773.61</v>
      </c>
      <c r="G226" s="22">
        <f>SUM(E226:F226)</f>
        <v>438866.39</v>
      </c>
    </row>
    <row r="227" spans="1:7" ht="15.75" x14ac:dyDescent="0.25">
      <c r="A227" s="17" t="s">
        <v>268</v>
      </c>
      <c r="B227" s="18" t="s">
        <v>269</v>
      </c>
      <c r="C227" s="24"/>
      <c r="D227" s="18"/>
      <c r="E227" s="55">
        <f t="shared" ref="E227:G232" si="40">E228</f>
        <v>9197901.4000000004</v>
      </c>
      <c r="F227" s="55">
        <f t="shared" si="40"/>
        <v>-42712.04</v>
      </c>
      <c r="G227" s="55">
        <f t="shared" si="40"/>
        <v>9155189.3600000013</v>
      </c>
    </row>
    <row r="228" spans="1:7" ht="15.75" x14ac:dyDescent="0.25">
      <c r="A228" s="21" t="s">
        <v>270</v>
      </c>
      <c r="B228" s="19" t="s">
        <v>271</v>
      </c>
      <c r="C228" s="24"/>
      <c r="D228" s="19"/>
      <c r="E228" s="56">
        <f>E229</f>
        <v>9197901.4000000004</v>
      </c>
      <c r="F228" s="56">
        <f t="shared" si="40"/>
        <v>-42712.04</v>
      </c>
      <c r="G228" s="56">
        <f t="shared" si="40"/>
        <v>9155189.3600000013</v>
      </c>
    </row>
    <row r="229" spans="1:7" ht="47.25" x14ac:dyDescent="0.25">
      <c r="A229" s="57" t="s">
        <v>272</v>
      </c>
      <c r="B229" s="19" t="s">
        <v>271</v>
      </c>
      <c r="C229" s="19" t="s">
        <v>273</v>
      </c>
      <c r="D229" s="19"/>
      <c r="E229" s="56">
        <f t="shared" si="40"/>
        <v>9197901.4000000004</v>
      </c>
      <c r="F229" s="56">
        <f t="shared" si="40"/>
        <v>-42712.04</v>
      </c>
      <c r="G229" s="56">
        <f t="shared" si="40"/>
        <v>9155189.3600000013</v>
      </c>
    </row>
    <row r="230" spans="1:7" ht="63" x14ac:dyDescent="0.25">
      <c r="A230" s="57" t="s">
        <v>274</v>
      </c>
      <c r="B230" s="19" t="s">
        <v>271</v>
      </c>
      <c r="C230" s="19" t="s">
        <v>275</v>
      </c>
      <c r="D230" s="19"/>
      <c r="E230" s="56">
        <f t="shared" si="40"/>
        <v>9197901.4000000004</v>
      </c>
      <c r="F230" s="56">
        <f t="shared" si="40"/>
        <v>-42712.04</v>
      </c>
      <c r="G230" s="56">
        <f t="shared" si="40"/>
        <v>9155189.3600000013</v>
      </c>
    </row>
    <row r="231" spans="1:7" ht="31.5" x14ac:dyDescent="0.25">
      <c r="A231" s="57" t="s">
        <v>276</v>
      </c>
      <c r="B231" s="19" t="s">
        <v>271</v>
      </c>
      <c r="C231" s="19" t="s">
        <v>277</v>
      </c>
      <c r="D231" s="19"/>
      <c r="E231" s="56">
        <f>E232</f>
        <v>9197901.4000000004</v>
      </c>
      <c r="F231" s="56">
        <f t="shared" si="40"/>
        <v>-42712.04</v>
      </c>
      <c r="G231" s="56">
        <f t="shared" si="40"/>
        <v>9155189.3600000013</v>
      </c>
    </row>
    <row r="232" spans="1:7" ht="31.5" x14ac:dyDescent="0.25">
      <c r="A232" s="57" t="s">
        <v>180</v>
      </c>
      <c r="B232" s="19" t="s">
        <v>271</v>
      </c>
      <c r="C232" s="19" t="s">
        <v>277</v>
      </c>
      <c r="D232" s="19" t="s">
        <v>181</v>
      </c>
      <c r="E232" s="56">
        <f t="shared" si="40"/>
        <v>9197901.4000000004</v>
      </c>
      <c r="F232" s="56">
        <f t="shared" si="40"/>
        <v>-42712.04</v>
      </c>
      <c r="G232" s="56">
        <f t="shared" si="40"/>
        <v>9155189.3600000013</v>
      </c>
    </row>
    <row r="233" spans="1:7" ht="15.75" x14ac:dyDescent="0.25">
      <c r="A233" s="57" t="s">
        <v>278</v>
      </c>
      <c r="B233" s="19" t="s">
        <v>271</v>
      </c>
      <c r="C233" s="19" t="s">
        <v>277</v>
      </c>
      <c r="D233" s="19" t="s">
        <v>279</v>
      </c>
      <c r="E233" s="56">
        <v>9197901.4000000004</v>
      </c>
      <c r="F233" s="56">
        <v>-42712.04</v>
      </c>
      <c r="G233" s="56">
        <f>SUM(E233:F233)</f>
        <v>9155189.3600000013</v>
      </c>
    </row>
    <row r="234" spans="1:7" ht="15.75" x14ac:dyDescent="0.25">
      <c r="A234" s="17" t="s">
        <v>280</v>
      </c>
      <c r="B234" s="18" t="s">
        <v>281</v>
      </c>
      <c r="C234" s="19"/>
      <c r="D234" s="18"/>
      <c r="E234" s="55">
        <f>E235+E239</f>
        <v>183712</v>
      </c>
      <c r="F234" s="55">
        <f>F235+F239</f>
        <v>-78454.5</v>
      </c>
      <c r="G234" s="55">
        <f>G235+G239</f>
        <v>105257.5</v>
      </c>
    </row>
    <row r="235" spans="1:7" ht="15.75" x14ac:dyDescent="0.25">
      <c r="A235" s="21" t="s">
        <v>282</v>
      </c>
      <c r="B235" s="19" t="s">
        <v>283</v>
      </c>
      <c r="C235" s="19"/>
      <c r="D235" s="18"/>
      <c r="E235" s="56">
        <f>E236</f>
        <v>83712</v>
      </c>
      <c r="F235" s="56">
        <f t="shared" ref="F235:G237" si="41">F236</f>
        <v>0</v>
      </c>
      <c r="G235" s="56">
        <f t="shared" si="41"/>
        <v>83712</v>
      </c>
    </row>
    <row r="236" spans="1:7" ht="63" x14ac:dyDescent="0.25">
      <c r="A236" s="21" t="s">
        <v>284</v>
      </c>
      <c r="B236" s="19" t="s">
        <v>283</v>
      </c>
      <c r="C236" s="19" t="s">
        <v>285</v>
      </c>
      <c r="D236" s="18"/>
      <c r="E236" s="58">
        <f>E237</f>
        <v>83712</v>
      </c>
      <c r="F236" s="58">
        <f t="shared" si="41"/>
        <v>0</v>
      </c>
      <c r="G236" s="58">
        <f t="shared" si="41"/>
        <v>83712</v>
      </c>
    </row>
    <row r="237" spans="1:7" ht="15.75" x14ac:dyDescent="0.25">
      <c r="A237" s="21" t="s">
        <v>253</v>
      </c>
      <c r="B237" s="19" t="s">
        <v>283</v>
      </c>
      <c r="C237" s="19" t="s">
        <v>285</v>
      </c>
      <c r="D237" s="19" t="s">
        <v>254</v>
      </c>
      <c r="E237" s="58">
        <f>E238</f>
        <v>83712</v>
      </c>
      <c r="F237" s="58">
        <f t="shared" si="41"/>
        <v>0</v>
      </c>
      <c r="G237" s="58">
        <f t="shared" si="41"/>
        <v>83712</v>
      </c>
    </row>
    <row r="238" spans="1:7" ht="15.75" x14ac:dyDescent="0.25">
      <c r="A238" s="21" t="s">
        <v>255</v>
      </c>
      <c r="B238" s="19" t="s">
        <v>283</v>
      </c>
      <c r="C238" s="19" t="s">
        <v>285</v>
      </c>
      <c r="D238" s="19" t="s">
        <v>256</v>
      </c>
      <c r="E238" s="58">
        <v>83712</v>
      </c>
      <c r="F238" s="23"/>
      <c r="G238" s="58">
        <f>SUM(E238:F238)</f>
        <v>83712</v>
      </c>
    </row>
    <row r="239" spans="1:7" ht="15.75" x14ac:dyDescent="0.25">
      <c r="A239" s="21" t="s">
        <v>286</v>
      </c>
      <c r="B239" s="19" t="s">
        <v>287</v>
      </c>
      <c r="C239" s="19"/>
      <c r="D239" s="19"/>
      <c r="E239" s="56">
        <f>E240</f>
        <v>100000</v>
      </c>
      <c r="F239" s="56">
        <f t="shared" ref="F239:G242" si="42">F240</f>
        <v>-78454.5</v>
      </c>
      <c r="G239" s="58">
        <f t="shared" si="42"/>
        <v>21545.5</v>
      </c>
    </row>
    <row r="240" spans="1:7" ht="16.5" customHeight="1" x14ac:dyDescent="0.25">
      <c r="A240" s="31" t="s">
        <v>288</v>
      </c>
      <c r="B240" s="19" t="s">
        <v>289</v>
      </c>
      <c r="C240" s="19" t="s">
        <v>290</v>
      </c>
      <c r="D240" s="19"/>
      <c r="E240" s="56">
        <f>E241</f>
        <v>100000</v>
      </c>
      <c r="F240" s="56">
        <f t="shared" si="42"/>
        <v>-78454.5</v>
      </c>
      <c r="G240" s="58">
        <f t="shared" si="42"/>
        <v>21545.5</v>
      </c>
    </row>
    <row r="241" spans="1:7" ht="15.75" x14ac:dyDescent="0.25">
      <c r="A241" s="31" t="s">
        <v>291</v>
      </c>
      <c r="B241" s="19" t="s">
        <v>287</v>
      </c>
      <c r="C241" s="19" t="s">
        <v>292</v>
      </c>
      <c r="D241" s="19"/>
      <c r="E241" s="56">
        <f>E242</f>
        <v>100000</v>
      </c>
      <c r="F241" s="56">
        <f t="shared" si="42"/>
        <v>-78454.5</v>
      </c>
      <c r="G241" s="58">
        <f t="shared" si="42"/>
        <v>21545.5</v>
      </c>
    </row>
    <row r="242" spans="1:7" ht="31.5" x14ac:dyDescent="0.25">
      <c r="A242" s="57" t="s">
        <v>21</v>
      </c>
      <c r="B242" s="19" t="s">
        <v>287</v>
      </c>
      <c r="C242" s="19" t="s">
        <v>292</v>
      </c>
      <c r="D242" s="19" t="s">
        <v>22</v>
      </c>
      <c r="E242" s="56">
        <f>E243</f>
        <v>100000</v>
      </c>
      <c r="F242" s="56">
        <f t="shared" si="42"/>
        <v>-78454.5</v>
      </c>
      <c r="G242" s="58">
        <f t="shared" si="42"/>
        <v>21545.5</v>
      </c>
    </row>
    <row r="243" spans="1:7" ht="31.5" x14ac:dyDescent="0.25">
      <c r="A243" s="57" t="s">
        <v>23</v>
      </c>
      <c r="B243" s="19" t="s">
        <v>287</v>
      </c>
      <c r="C243" s="19" t="s">
        <v>292</v>
      </c>
      <c r="D243" s="19" t="s">
        <v>24</v>
      </c>
      <c r="E243" s="56">
        <v>100000</v>
      </c>
      <c r="F243" s="56">
        <v>-78454.5</v>
      </c>
      <c r="G243" s="58">
        <f>SUM(E243:F243)</f>
        <v>21545.5</v>
      </c>
    </row>
  </sheetData>
  <mergeCells count="3">
    <mergeCell ref="A2:G2"/>
    <mergeCell ref="B1:G1"/>
    <mergeCell ref="I2:O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GL-BUH</dc:creator>
  <cp:lastModifiedBy>GL-BUH</cp:lastModifiedBy>
  <cp:lastPrinted>2025-12-22T09:50:34Z</cp:lastPrinted>
  <dcterms:created xsi:type="dcterms:W3CDTF">2025-12-08T11:08:17Z</dcterms:created>
  <dcterms:modified xsi:type="dcterms:W3CDTF">2025-12-29T13:30:36Z</dcterms:modified>
</cp:coreProperties>
</file>