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\Документы\Документы 2025г\Дума\Декабрь 2\"/>
    </mc:Choice>
  </mc:AlternateContent>
  <xr:revisionPtr revIDLastSave="0" documentId="13_ncr:1_{8D786ECF-E988-4229-96E9-068AF20D031F}" xr6:coauthVersionLast="47" xr6:coauthVersionMax="47" xr10:uidLastSave="{00000000-0000-0000-0000-000000000000}"/>
  <bookViews>
    <workbookView xWindow="-120" yWindow="-120" windowWidth="29040" windowHeight="15840" xr2:uid="{0E895567-2D92-45E9-912C-BC4BF832D147}"/>
  </bookViews>
  <sheets>
    <sheet name="Лист1" sheetId="1" r:id="rId1"/>
  </sheets>
  <definedNames>
    <definedName name="_xlnm.Print_Area" localSheetId="0">Лист1!$A$1:$F$191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9" i="1" l="1"/>
  <c r="F119" i="1"/>
  <c r="F118" i="1" s="1"/>
  <c r="F117" i="1" s="1"/>
  <c r="E118" i="1"/>
  <c r="E117" i="1" s="1"/>
  <c r="D119" i="1"/>
  <c r="F73" i="1" l="1"/>
  <c r="F72" i="1" s="1"/>
  <c r="F71" i="1" s="1"/>
  <c r="D72" i="1"/>
  <c r="D71" i="1" s="1"/>
  <c r="E72" i="1"/>
  <c r="E71" i="1" s="1"/>
  <c r="F191" i="1" l="1"/>
  <c r="F190" i="1" s="1"/>
  <c r="E190" i="1"/>
  <c r="D190" i="1"/>
  <c r="F189" i="1"/>
  <c r="F188" i="1" s="1"/>
  <c r="E188" i="1"/>
  <c r="D188" i="1"/>
  <c r="F184" i="1"/>
  <c r="F183" i="1" s="1"/>
  <c r="F182" i="1" s="1"/>
  <c r="F181" i="1" s="1"/>
  <c r="E183" i="1"/>
  <c r="E182" i="1" s="1"/>
  <c r="E181" i="1" s="1"/>
  <c r="D183" i="1"/>
  <c r="D182" i="1" s="1"/>
  <c r="D181" i="1" s="1"/>
  <c r="F180" i="1"/>
  <c r="F179" i="1" s="1"/>
  <c r="F178" i="1" s="1"/>
  <c r="E179" i="1"/>
  <c r="E178" i="1" s="1"/>
  <c r="D179" i="1"/>
  <c r="D178" i="1" s="1"/>
  <c r="F177" i="1"/>
  <c r="F176" i="1" s="1"/>
  <c r="E176" i="1"/>
  <c r="D176" i="1"/>
  <c r="F175" i="1"/>
  <c r="F174" i="1" s="1"/>
  <c r="E174" i="1"/>
  <c r="D174" i="1"/>
  <c r="F170" i="1"/>
  <c r="F169" i="1" s="1"/>
  <c r="F168" i="1" s="1"/>
  <c r="F167" i="1" s="1"/>
  <c r="E169" i="1"/>
  <c r="E168" i="1" s="1"/>
  <c r="E167" i="1" s="1"/>
  <c r="D169" i="1"/>
  <c r="D168" i="1" s="1"/>
  <c r="D167" i="1" s="1"/>
  <c r="F166" i="1"/>
  <c r="F165" i="1" s="1"/>
  <c r="F164" i="1" s="1"/>
  <c r="E165" i="1"/>
  <c r="E164" i="1" s="1"/>
  <c r="D165" i="1"/>
  <c r="D164" i="1" s="1"/>
  <c r="F163" i="1"/>
  <c r="F162" i="1"/>
  <c r="E161" i="1"/>
  <c r="D161" i="1"/>
  <c r="F160" i="1"/>
  <c r="E159" i="1"/>
  <c r="D159" i="1"/>
  <c r="F157" i="1"/>
  <c r="F156" i="1" s="1"/>
  <c r="E156" i="1"/>
  <c r="D156" i="1"/>
  <c r="F155" i="1"/>
  <c r="F154" i="1" s="1"/>
  <c r="F153" i="1" s="1"/>
  <c r="F152" i="1" s="1"/>
  <c r="E154" i="1"/>
  <c r="E153" i="1" s="1"/>
  <c r="E152" i="1" s="1"/>
  <c r="D154" i="1"/>
  <c r="D153" i="1" s="1"/>
  <c r="D152" i="1" s="1"/>
  <c r="F150" i="1"/>
  <c r="F149" i="1" s="1"/>
  <c r="E149" i="1"/>
  <c r="D149" i="1"/>
  <c r="F148" i="1"/>
  <c r="F147" i="1"/>
  <c r="E146" i="1"/>
  <c r="D146" i="1"/>
  <c r="E145" i="1"/>
  <c r="E144" i="1" s="1"/>
  <c r="E143" i="1" s="1"/>
  <c r="F142" i="1"/>
  <c r="F141" i="1" s="1"/>
  <c r="F140" i="1" s="1"/>
  <c r="F139" i="1" s="1"/>
  <c r="F138" i="1" s="1"/>
  <c r="E141" i="1"/>
  <c r="E140" i="1" s="1"/>
  <c r="E139" i="1" s="1"/>
  <c r="E138" i="1" s="1"/>
  <c r="D141" i="1"/>
  <c r="D140" i="1" s="1"/>
  <c r="D139" i="1" s="1"/>
  <c r="D138" i="1" s="1"/>
  <c r="F137" i="1"/>
  <c r="F136" i="1" s="1"/>
  <c r="F135" i="1" s="1"/>
  <c r="E136" i="1"/>
  <c r="E135" i="1" s="1"/>
  <c r="D136" i="1"/>
  <c r="D135" i="1" s="1"/>
  <c r="F134" i="1"/>
  <c r="F133" i="1" s="1"/>
  <c r="F132" i="1" s="1"/>
  <c r="E133" i="1"/>
  <c r="E132" i="1" s="1"/>
  <c r="D133" i="1"/>
  <c r="D132" i="1" s="1"/>
  <c r="F128" i="1"/>
  <c r="F127" i="1" s="1"/>
  <c r="F126" i="1" s="1"/>
  <c r="F125" i="1" s="1"/>
  <c r="E127" i="1"/>
  <c r="E126" i="1" s="1"/>
  <c r="E125" i="1" s="1"/>
  <c r="D127" i="1"/>
  <c r="D126" i="1" s="1"/>
  <c r="D125" i="1" s="1"/>
  <c r="F124" i="1"/>
  <c r="F123" i="1" s="1"/>
  <c r="F122" i="1" s="1"/>
  <c r="E123" i="1"/>
  <c r="E122" i="1" s="1"/>
  <c r="D123" i="1"/>
  <c r="D122" i="1" s="1"/>
  <c r="F121" i="1"/>
  <c r="F120" i="1" s="1"/>
  <c r="E120" i="1"/>
  <c r="D120" i="1"/>
  <c r="F116" i="1"/>
  <c r="F115" i="1" s="1"/>
  <c r="F114" i="1" s="1"/>
  <c r="F113" i="1" s="1"/>
  <c r="F112" i="1" s="1"/>
  <c r="E115" i="1"/>
  <c r="E114" i="1" s="1"/>
  <c r="E113" i="1" s="1"/>
  <c r="E112" i="1" s="1"/>
  <c r="D115" i="1"/>
  <c r="D114" i="1" s="1"/>
  <c r="D113" i="1" s="1"/>
  <c r="D112" i="1" s="1"/>
  <c r="F111" i="1"/>
  <c r="F110" i="1" s="1"/>
  <c r="F109" i="1" s="1"/>
  <c r="E110" i="1"/>
  <c r="E109" i="1" s="1"/>
  <c r="D110" i="1"/>
  <c r="D109" i="1" s="1"/>
  <c r="F108" i="1"/>
  <c r="F107" i="1" s="1"/>
  <c r="F106" i="1" s="1"/>
  <c r="E107" i="1"/>
  <c r="E106" i="1" s="1"/>
  <c r="D107" i="1"/>
  <c r="D106" i="1" s="1"/>
  <c r="F105" i="1"/>
  <c r="F104" i="1" s="1"/>
  <c r="F103" i="1" s="1"/>
  <c r="E104" i="1"/>
  <c r="E103" i="1" s="1"/>
  <c r="D104" i="1"/>
  <c r="D103" i="1" s="1"/>
  <c r="F98" i="1"/>
  <c r="F97" i="1" s="1"/>
  <c r="F96" i="1" s="1"/>
  <c r="F95" i="1" s="1"/>
  <c r="F94" i="1" s="1"/>
  <c r="E97" i="1"/>
  <c r="E96" i="1" s="1"/>
  <c r="E95" i="1" s="1"/>
  <c r="E94" i="1" s="1"/>
  <c r="D97" i="1"/>
  <c r="D96" i="1" s="1"/>
  <c r="D95" i="1" s="1"/>
  <c r="D94" i="1" s="1"/>
  <c r="F93" i="1"/>
  <c r="F92" i="1" s="1"/>
  <c r="F91" i="1" s="1"/>
  <c r="F90" i="1" s="1"/>
  <c r="F89" i="1" s="1"/>
  <c r="E92" i="1"/>
  <c r="E91" i="1" s="1"/>
  <c r="E90" i="1" s="1"/>
  <c r="E89" i="1" s="1"/>
  <c r="D92" i="1"/>
  <c r="D91" i="1" s="1"/>
  <c r="D90" i="1" s="1"/>
  <c r="D89" i="1" s="1"/>
  <c r="F88" i="1"/>
  <c r="F87" i="1" s="1"/>
  <c r="E87" i="1"/>
  <c r="D87" i="1"/>
  <c r="D84" i="1" s="1"/>
  <c r="F86" i="1"/>
  <c r="F85" i="1" s="1"/>
  <c r="E85" i="1"/>
  <c r="D85" i="1"/>
  <c r="F83" i="1"/>
  <c r="F82" i="1" s="1"/>
  <c r="E82" i="1"/>
  <c r="D82" i="1"/>
  <c r="F81" i="1"/>
  <c r="F80" i="1" s="1"/>
  <c r="E80" i="1"/>
  <c r="D80" i="1"/>
  <c r="F79" i="1"/>
  <c r="F78" i="1" s="1"/>
  <c r="E78" i="1"/>
  <c r="E77" i="1" s="1"/>
  <c r="E76" i="1" s="1"/>
  <c r="D78" i="1"/>
  <c r="F70" i="1"/>
  <c r="F69" i="1" s="1"/>
  <c r="E69" i="1"/>
  <c r="D69" i="1"/>
  <c r="F68" i="1"/>
  <c r="F67" i="1" s="1"/>
  <c r="E67" i="1"/>
  <c r="D67" i="1"/>
  <c r="F63" i="1"/>
  <c r="F62" i="1" s="1"/>
  <c r="F61" i="1" s="1"/>
  <c r="F60" i="1" s="1"/>
  <c r="E62" i="1"/>
  <c r="E61" i="1" s="1"/>
  <c r="E60" i="1" s="1"/>
  <c r="D62" i="1"/>
  <c r="D61" i="1" s="1"/>
  <c r="D60" i="1" s="1"/>
  <c r="F58" i="1"/>
  <c r="F57" i="1" s="1"/>
  <c r="F56" i="1" s="1"/>
  <c r="F55" i="1" s="1"/>
  <c r="F54" i="1" s="1"/>
  <c r="E57" i="1"/>
  <c r="E56" i="1" s="1"/>
  <c r="E55" i="1" s="1"/>
  <c r="E54" i="1" s="1"/>
  <c r="D57" i="1"/>
  <c r="D56" i="1" s="1"/>
  <c r="D55" i="1" s="1"/>
  <c r="D54" i="1" s="1"/>
  <c r="F53" i="1"/>
  <c r="F52" i="1" s="1"/>
  <c r="F51" i="1" s="1"/>
  <c r="E52" i="1"/>
  <c r="E51" i="1" s="1"/>
  <c r="D52" i="1"/>
  <c r="D51" i="1" s="1"/>
  <c r="F47" i="1"/>
  <c r="F46" i="1" s="1"/>
  <c r="E46" i="1"/>
  <c r="D46" i="1"/>
  <c r="F45" i="1"/>
  <c r="F44" i="1" s="1"/>
  <c r="E44" i="1"/>
  <c r="D44" i="1"/>
  <c r="F41" i="1"/>
  <c r="F40" i="1"/>
  <c r="F39" i="1" s="1"/>
  <c r="E39" i="1"/>
  <c r="D39" i="1"/>
  <c r="F38" i="1"/>
  <c r="F37" i="1" s="1"/>
  <c r="E37" i="1"/>
  <c r="D37" i="1"/>
  <c r="F36" i="1"/>
  <c r="F35" i="1" s="1"/>
  <c r="E35" i="1"/>
  <c r="D35" i="1"/>
  <c r="F34" i="1"/>
  <c r="F33" i="1" s="1"/>
  <c r="E33" i="1"/>
  <c r="D33" i="1"/>
  <c r="F31" i="1"/>
  <c r="F30" i="1" s="1"/>
  <c r="F29" i="1" s="1"/>
  <c r="E30" i="1"/>
  <c r="E29" i="1" s="1"/>
  <c r="D30" i="1"/>
  <c r="D29" i="1" s="1"/>
  <c r="F28" i="1"/>
  <c r="F27" i="1" s="1"/>
  <c r="E27" i="1"/>
  <c r="D27" i="1"/>
  <c r="F26" i="1"/>
  <c r="F25" i="1" s="1"/>
  <c r="E25" i="1"/>
  <c r="D25" i="1"/>
  <c r="F22" i="1"/>
  <c r="F21" i="1" s="1"/>
  <c r="F20" i="1" s="1"/>
  <c r="F19" i="1" s="1"/>
  <c r="E21" i="1"/>
  <c r="E20" i="1" s="1"/>
  <c r="E19" i="1" s="1"/>
  <c r="D21" i="1"/>
  <c r="D20" i="1"/>
  <c r="D19" i="1" s="1"/>
  <c r="F18" i="1"/>
  <c r="F17" i="1" s="1"/>
  <c r="E17" i="1"/>
  <c r="D17" i="1"/>
  <c r="F16" i="1"/>
  <c r="F15" i="1" s="1"/>
  <c r="E15" i="1"/>
  <c r="D15" i="1"/>
  <c r="F12" i="1"/>
  <c r="F11" i="1" s="1"/>
  <c r="F10" i="1" s="1"/>
  <c r="F9" i="1" s="1"/>
  <c r="E11" i="1"/>
  <c r="E10" i="1" s="1"/>
  <c r="E9" i="1" s="1"/>
  <c r="D11" i="1"/>
  <c r="D10" i="1"/>
  <c r="D9" i="1" s="1"/>
  <c r="F159" i="1" l="1"/>
  <c r="F59" i="1"/>
  <c r="E59" i="1"/>
  <c r="D59" i="1"/>
  <c r="D77" i="1"/>
  <c r="D76" i="1" s="1"/>
  <c r="D75" i="1" s="1"/>
  <c r="E158" i="1"/>
  <c r="F66" i="1"/>
  <c r="F65" i="1" s="1"/>
  <c r="F64" i="1" s="1"/>
  <c r="E43" i="1"/>
  <c r="E42" i="1" s="1"/>
  <c r="D118" i="1"/>
  <c r="D117" i="1" s="1"/>
  <c r="D24" i="1"/>
  <c r="D14" i="1"/>
  <c r="D13" i="1" s="1"/>
  <c r="D8" i="1" s="1"/>
  <c r="D7" i="1" s="1"/>
  <c r="E14" i="1"/>
  <c r="E13" i="1" s="1"/>
  <c r="E8" i="1" s="1"/>
  <c r="E7" i="1" s="1"/>
  <c r="D66" i="1"/>
  <c r="D65" i="1" s="1"/>
  <c r="D64" i="1" s="1"/>
  <c r="E84" i="1"/>
  <c r="E75" i="1" s="1"/>
  <c r="E74" i="1" s="1"/>
  <c r="D187" i="1"/>
  <c r="D186" i="1" s="1"/>
  <c r="D185" i="1" s="1"/>
  <c r="F14" i="1"/>
  <c r="F13" i="1" s="1"/>
  <c r="F8" i="1" s="1"/>
  <c r="F7" i="1" s="1"/>
  <c r="E24" i="1"/>
  <c r="D32" i="1"/>
  <c r="E66" i="1"/>
  <c r="E65" i="1" s="1"/>
  <c r="E64" i="1" s="1"/>
  <c r="F84" i="1"/>
  <c r="E187" i="1"/>
  <c r="E186" i="1" s="1"/>
  <c r="E185" i="1" s="1"/>
  <c r="F131" i="1"/>
  <c r="F130" i="1" s="1"/>
  <c r="F129" i="1" s="1"/>
  <c r="D158" i="1"/>
  <c r="D151" i="1" s="1"/>
  <c r="F161" i="1"/>
  <c r="F158" i="1" s="1"/>
  <c r="F151" i="1" s="1"/>
  <c r="F43" i="1"/>
  <c r="F42" i="1" s="1"/>
  <c r="F32" i="1"/>
  <c r="D43" i="1"/>
  <c r="D42" i="1" s="1"/>
  <c r="D145" i="1"/>
  <c r="D144" i="1" s="1"/>
  <c r="D143" i="1" s="1"/>
  <c r="E173" i="1"/>
  <c r="E172" i="1" s="1"/>
  <c r="E171" i="1" s="1"/>
  <c r="E32" i="1"/>
  <c r="F77" i="1"/>
  <c r="F76" i="1" s="1"/>
  <c r="F75" i="1" s="1"/>
  <c r="F74" i="1" s="1"/>
  <c r="E102" i="1"/>
  <c r="E101" i="1" s="1"/>
  <c r="E100" i="1" s="1"/>
  <c r="E99" i="1" s="1"/>
  <c r="D131" i="1"/>
  <c r="D130" i="1" s="1"/>
  <c r="D129" i="1" s="1"/>
  <c r="D173" i="1"/>
  <c r="D172" i="1" s="1"/>
  <c r="D171" i="1" s="1"/>
  <c r="F146" i="1"/>
  <c r="F145" i="1" s="1"/>
  <c r="F144" i="1" s="1"/>
  <c r="F143" i="1" s="1"/>
  <c r="D102" i="1"/>
  <c r="D101" i="1" s="1"/>
  <c r="D100" i="1" s="1"/>
  <c r="D99" i="1" s="1"/>
  <c r="E131" i="1"/>
  <c r="E130" i="1" s="1"/>
  <c r="E129" i="1" s="1"/>
  <c r="F173" i="1"/>
  <c r="F172" i="1" s="1"/>
  <c r="F171" i="1" s="1"/>
  <c r="E50" i="1"/>
  <c r="E49" i="1"/>
  <c r="E48" i="1" s="1"/>
  <c r="F50" i="1"/>
  <c r="F49" i="1"/>
  <c r="F48" i="1" s="1"/>
  <c r="F187" i="1"/>
  <c r="F186" i="1" s="1"/>
  <c r="F185" i="1" s="1"/>
  <c r="D50" i="1"/>
  <c r="D49" i="1"/>
  <c r="D48" i="1" s="1"/>
  <c r="E151" i="1"/>
  <c r="F24" i="1"/>
  <c r="D74" i="1"/>
  <c r="F102" i="1"/>
  <c r="F101" i="1" s="1"/>
  <c r="F100" i="1" s="1"/>
  <c r="F99" i="1" s="1"/>
  <c r="D23" i="1" l="1"/>
  <c r="D6" i="1" s="1"/>
  <c r="E23" i="1"/>
  <c r="E6" i="1" s="1"/>
  <c r="F23" i="1"/>
  <c r="F6" i="1" s="1"/>
</calcChain>
</file>

<file path=xl/sharedStrings.xml><?xml version="1.0" encoding="utf-8"?>
<sst xmlns="http://schemas.openxmlformats.org/spreadsheetml/2006/main" count="482" uniqueCount="220">
  <si>
    <t>Распределение бюджетных ассигнований  местного бюджета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2025 год</t>
  </si>
  <si>
    <t>(в рублях)</t>
  </si>
  <si>
    <t>Наименование</t>
  </si>
  <si>
    <t>Целевая статья</t>
  </si>
  <si>
    <t>Группы и подгруппы видов расходов</t>
  </si>
  <si>
    <t>Утвержденный план</t>
  </si>
  <si>
    <t>Поправки (+,-)</t>
  </si>
  <si>
    <t>Уточненный план</t>
  </si>
  <si>
    <t>РАСХОДЫ ВСЕГО:</t>
  </si>
  <si>
    <t>Муниципальная  программа "Социальная поддержка граждан городского поселения "Город Кременки"</t>
  </si>
  <si>
    <t>03 0 00 00000</t>
  </si>
  <si>
    <t>Подпрограмма "Развитие мер социальной поддержки отдельных категорий граждан"</t>
  </si>
  <si>
    <t>03 1 00 00000</t>
  </si>
  <si>
    <t>Основное мероприятие "Оказание мер социальной поддержки по оплате жилищно-коммунальных услуг работникам культуры г. Кременки"</t>
  </si>
  <si>
    <t>03 1 01 00000</t>
  </si>
  <si>
    <t>Исполнение полномочий на оказание мер социальной поддержки по оплате жилищно-коммунальных услуг работникам культуры в соответствии с Законом Калужской области от 30.12.2004 №13-ОЗ, за счет средств бюджетов поселений</t>
  </si>
  <si>
    <t>03 1 01 00980</t>
  </si>
  <si>
    <t>Межбюджетные трансферты</t>
  </si>
  <si>
    <t>500</t>
  </si>
  <si>
    <t>Иные межбюжетные трансферты</t>
  </si>
  <si>
    <t>540</t>
  </si>
  <si>
    <t>Основное мероприятие "Поддержка малообеспеченных слоев населения г. Кременки"</t>
  </si>
  <si>
    <t>03 1 02 00000</t>
  </si>
  <si>
    <t>Мероприятия в области социальной политики</t>
  </si>
  <si>
    <t>03 1 02 60030</t>
  </si>
  <si>
    <t>Закупка товаров, работ и услуг для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</si>
  <si>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</si>
  <si>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</si>
  <si>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</si>
  <si>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</si>
  <si>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</si>
  <si>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</si>
  <si>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</si>
  <si>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Предоставление субсидий бюджетным, автономным учреждениям и иным некоммерческим организациям</t>
  </si>
  <si>
    <t>600</t>
  </si>
  <si>
    <t>Субсидии некоммерческим организациям (за исключением государственных (муниципальных) учреждений)</t>
  </si>
  <si>
    <t>630</t>
  </si>
  <si>
    <t>Основное мероприятие "Оказание мер социальной поддрержки муниципальных служащих в связи с выходом на пенсию"</t>
  </si>
  <si>
    <t>03 1 03 00000</t>
  </si>
  <si>
    <t>Организация предоставления дополнительных социальных гарантий отдельным категориям граждан</t>
  </si>
  <si>
    <t>03 1 03 03030</t>
  </si>
  <si>
    <t>Публичные нормативные социальные выплаты гражданам</t>
  </si>
  <si>
    <t>310</t>
  </si>
  <si>
    <t>Муниципальная программа "Совершенствование системы муниципального управления и создание условий муниципальной службы городского поселения "Город Кременки"</t>
  </si>
  <si>
    <t>04 0 00 00000</t>
  </si>
  <si>
    <t>Центральный аппарат</t>
  </si>
  <si>
    <t>04 0 01 00410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</si>
  <si>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</si>
  <si>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</si>
  <si>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</si>
  <si>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</si>
  <si>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Глава местной администрации (исполнительно-распорядительного органа муниципального образования)</t>
  </si>
  <si>
    <t>04 0 01 00420</t>
  </si>
  <si>
    <t>Выполнение других обязательств государства</t>
  </si>
  <si>
    <t>04 0 01 00430</t>
  </si>
  <si>
    <t>Расходы на выплаты персоналу казенных учреждений</t>
  </si>
  <si>
    <t>Иные выплаты населению</t>
  </si>
  <si>
    <t>360</t>
  </si>
  <si>
    <t>Иные бюджетные ассигнования</t>
  </si>
  <si>
    <t>800</t>
  </si>
  <si>
    <t>Исполнение судебных актов</t>
  </si>
  <si>
    <t>830</t>
  </si>
  <si>
    <t>Уплата налогов, сборов и иных платежей</t>
  </si>
  <si>
    <t>850</t>
  </si>
  <si>
    <t>04 0 01 00440</t>
  </si>
  <si>
    <t xml:space="preserve">Муниципальная  программа "Обеспечение  доступным и комфортным жильем и коммунальными услугами населения города Кременки" </t>
  </si>
  <si>
    <t>05 0 00 00000</t>
  </si>
  <si>
    <t>Подпрограмма "Капитальный ремонт муниципального жилого фонда"</t>
  </si>
  <si>
    <t>05 Д 00 00000</t>
  </si>
  <si>
    <t>Основное мероприятие "Взнос в Фонд капитального ремонта по муниципальному имуществу"</t>
  </si>
  <si>
    <t>05 Д 01 00000</t>
  </si>
  <si>
    <t>Обеспечение мероприятий по капитальному ремонту многоквартирных домов</t>
  </si>
  <si>
    <t>05 Д 01 75050</t>
  </si>
  <si>
    <t>Муниципальная программа "Развитие рынка труда в МО ГП "Город Кременки""</t>
  </si>
  <si>
    <t>07 0 00 00000</t>
  </si>
  <si>
    <t>Основное мероприятие "Организация временного трудоустройства несовершеннолетних граждан в возрасте от 14 до 18 лет в свободное от учебы время"</t>
  </si>
  <si>
    <t>07 1 01 00000</t>
  </si>
  <si>
    <t>Организация временного трудоустройства несовершеннолетних граждан</t>
  </si>
  <si>
    <t>07 1 01 04030</t>
  </si>
  <si>
    <t>110</t>
  </si>
  <si>
    <t>Муниципальная программа  "Безопасность жизнедеятельности на территории городского поселения "Город Кременки""</t>
  </si>
  <si>
    <t>10 0 00 00000</t>
  </si>
  <si>
    <t>Основное мероприятие "Приобретение средств защиты"</t>
  </si>
  <si>
    <t>10 0 01 00000</t>
  </si>
  <si>
    <t>Материально-техническое обеспечение в области гражданской обороны</t>
  </si>
  <si>
    <t>10 1 01 00110</t>
  </si>
  <si>
    <t/>
  </si>
  <si>
    <t>Подпрограмма "Охрана правопорядка"</t>
  </si>
  <si>
    <t>10 2 00 00000</t>
  </si>
  <si>
    <t>Основное мероприятие "Охрана города Кременки"</t>
  </si>
  <si>
    <t>10 2 01 00000</t>
  </si>
  <si>
    <t xml:space="preserve">Реализация мероприятий </t>
  </si>
  <si>
    <t>10 2 01 00660</t>
  </si>
  <si>
    <t>Расходы на выплаты персоналу в целях обеспечения выполнения функций государственными органами, казенными учреждениями, органами управления государственными внебюджетными фондами</t>
  </si>
  <si>
    <t xml:space="preserve">Расходы на выплаты персоналу  государственных органов </t>
  </si>
  <si>
    <t>Реализация мероприятий по взаимодействию с муниципальным районом</t>
  </si>
  <si>
    <t>10 2 01 70660</t>
  </si>
  <si>
    <t xml:space="preserve">Иные закупки товаров, работ и услуг для обеспечения государственных (муниципальных) нужд    </t>
  </si>
  <si>
    <t>Муниципальная  программа «Развитие культуры городского поселения "Город Кременки"</t>
  </si>
  <si>
    <t>11 0 00 00000</t>
  </si>
  <si>
    <t>Подпрограмма "Развитие учреждений культуры"</t>
  </si>
  <si>
    <t>11 1 00 00000</t>
  </si>
  <si>
    <t>Основное мероприятие "Выполнение функций казенных учреждений ГП "Город Кременки"</t>
  </si>
  <si>
    <t>11 1 01 00000</t>
  </si>
  <si>
    <t>Расходы на обеспечение деятельности (оказание услуг) муниципальных учреждений</t>
  </si>
  <si>
    <t>11 1 01 00990</t>
  </si>
  <si>
    <t>Уплата иных платежей</t>
  </si>
  <si>
    <t>Финансовое обеспечение и (или) возмещение расходов, связанных с созданием условий для показа национальных фильмов</t>
  </si>
  <si>
    <t>11 1 02 00500</t>
  </si>
  <si>
    <t>Подпрограмма "Организация и проведение мероприятий в сфере культуры"</t>
  </si>
  <si>
    <t>11 2 00 00000</t>
  </si>
  <si>
    <t>Основное мероприятие "Реализация культурных акций при участии учреждений подведомственных Администрац  ГП "Город Кременки"</t>
  </si>
  <si>
    <t>11 2 01 00000</t>
  </si>
  <si>
    <t>Предоставление услуг по проведению мероприятий в сфере культуры</t>
  </si>
  <si>
    <t>11 2 01 05080</t>
  </si>
  <si>
    <t xml:space="preserve">Муниципальная  программа «Развитие физической культуры и спорта ГП  «Город Кременки» </t>
  </si>
  <si>
    <t>13 0 00 00000</t>
  </si>
  <si>
    <t>Основное мероприятие "Развитие учреждений в области физической культуры и спорта, в отношении которых Администрация ГП "Город Кременки" осуществляет функции и полномочия  учредителя"</t>
  </si>
  <si>
    <t>13 0 01 00000</t>
  </si>
  <si>
    <t>Мероприятия в области физической культуры и спорта</t>
  </si>
  <si>
    <t>13 0 01 66010</t>
  </si>
  <si>
    <t>Субсидии автономным учреждениям</t>
  </si>
  <si>
    <t>620</t>
  </si>
  <si>
    <t>Муниципальная программа  «Развитие дорожного хозяйства  ГП «Город Кремёнки»</t>
  </si>
  <si>
    <t>24 0 00 00000</t>
  </si>
  <si>
    <t>Подпрограмма "Совершенствование и развитие сети автомобильных дорог"</t>
  </si>
  <si>
    <t xml:space="preserve"> 24 2 00 00000</t>
  </si>
  <si>
    <t>Реализация мероприятий подпрограммы "Совершенствование и развитие сети автомобильных дорог на 2014-2020 годы" района за счет средств дорожного фонда</t>
  </si>
  <si>
    <t>24 2 00 00000</t>
  </si>
  <si>
    <t>Основное мероприятие "Содержание и ремонт дорог ГП "Город Кременки"</t>
  </si>
  <si>
    <t>24 2 01 00000</t>
  </si>
  <si>
    <t>Текущий ремонт дорог за счет средств Дорожного фонда</t>
  </si>
  <si>
    <t>24 2 01 9Д030</t>
  </si>
  <si>
    <t>Содержание автомобильных дорог общего пользавания местного значения за счет средств Дорожного фонда</t>
  </si>
  <si>
    <t>24 2 01 9Д040</t>
  </si>
  <si>
    <t xml:space="preserve"> Материально-техническое обеспечение в области дорожного хозяйства</t>
  </si>
  <si>
    <t>24 2 01 07510</t>
  </si>
  <si>
    <t>Подпрограмма «Повышение безопасности дорожного движения  в  ГП «Город Кремёнки»</t>
  </si>
  <si>
    <t>24 Б 00 00000</t>
  </si>
  <si>
    <t>Основное мероприятие "Работы в области безопасности дорожного жвижения"</t>
  </si>
  <si>
    <t>24 Б 01 00000</t>
  </si>
  <si>
    <t>Развитие системы организации движения транспортных средств и пешеходов и повышение безопасности дорожных условий</t>
  </si>
  <si>
    <t>24 Б 01 07540</t>
  </si>
  <si>
    <t xml:space="preserve">Муниципальная программа "Энергосбережение и повышение энергоэффективности в ГП "Город Кременки" </t>
  </si>
  <si>
    <t>30 0 00 00000</t>
  </si>
  <si>
    <t>Основное мероприятие "Энергосбережение в сфере ЖКХ"</t>
  </si>
  <si>
    <t>30 0 01 00000</t>
  </si>
  <si>
    <t>Мероприятия, направленные на энергосбережение и повышение энергоэффективности в ГП "Город Кременки"</t>
  </si>
  <si>
    <t>30 0 01 07910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</si>
  <si>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</si>
  <si>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810</t>
  </si>
  <si>
    <t>Реализация мероприятий по строительству, техническому перевооружению, модернизации и ремонту отопительных котельных с применением энергосберегающих оборудования и технологий; реконструкции, теплоизоляции и ремонту тепловых сетей</t>
  </si>
  <si>
    <t>30 0 01 S9111</t>
  </si>
  <si>
    <t>Муниципальная  программа "Формирование современной городской среды муниципального образования городского поселения "Город Кременки"</t>
  </si>
  <si>
    <t>31 0 00 00000</t>
  </si>
  <si>
    <t>Реализация программ формирования современной городской среды</t>
  </si>
  <si>
    <t>31 1 И4 55550</t>
  </si>
  <si>
    <t>Муниципальная программа "Управление имущественным комплексом ГП "Город Кременки"</t>
  </si>
  <si>
    <t>38 0 00 00000</t>
  </si>
  <si>
    <t>Подпрограмма  "Территориальное планирование ГП "Город Кременки""</t>
  </si>
  <si>
    <t>38 1 00 00000</t>
  </si>
  <si>
    <t>Основное мероприятие "Формирование системы учета и управления  земель находящихся в собственности ГП "Город Кременки"</t>
  </si>
  <si>
    <t>38 1 01 00000</t>
  </si>
  <si>
    <t>Реализация мероприятий в сфере управления муниципальным имуществом</t>
  </si>
  <si>
    <t>38 1 01 76220</t>
  </si>
  <si>
    <t>Реализация мероприятий в области земельных отношений</t>
  </si>
  <si>
    <t>38 1 01 76230</t>
  </si>
  <si>
    <t>Муниципальная программы «Патриотическое воспитание населения г.Кременки Калужской области и подготовка граждан к военной службе»</t>
  </si>
  <si>
    <t>47 0 00 00000</t>
  </si>
  <si>
    <t>Основное мероприятие "Патриотическое воспитание населения г. Кременки Калужской области и подготовка граждан к военной службе"</t>
  </si>
  <si>
    <t>47 0 01 00000</t>
  </si>
  <si>
    <t>Реализация мероприятий</t>
  </si>
  <si>
    <t>47 0 01 00710</t>
  </si>
  <si>
    <t>Муниципальная прграмма "Кадровая политика  городского поселения "Город Кременки"</t>
  </si>
  <si>
    <t>48 0 00 00000</t>
  </si>
  <si>
    <t>Основное мероприятие "Повышение квалификации, укомплектование кадрами муниципальных служащих и другими категориями работников Администрации ГП "Город Кременки"</t>
  </si>
  <si>
    <t>48 0 01 00000</t>
  </si>
  <si>
    <t>Кадровый потенциал учреждений и повышение заинтересованности муниципальных служащих в качестве оказываемых услуг</t>
  </si>
  <si>
    <t>48 0 01 00670</t>
  </si>
  <si>
    <t>"Совершенствование системы управления общественными финансами городского поселения "Город Кременки""</t>
  </si>
  <si>
    <t>51 0 00 00000</t>
  </si>
  <si>
    <t>Основное мероприятие "Управление резерным фондом Администрации ГП "Город Кременки"</t>
  </si>
  <si>
    <t>51 0 01 07060</t>
  </si>
  <si>
    <t>Резервный фонд Администрации ГП "Город Кременки"</t>
  </si>
  <si>
    <t>Резервные средства</t>
  </si>
  <si>
    <t>870</t>
  </si>
  <si>
    <t xml:space="preserve"> Стимулирование руководителей исполнительно-распорядительных органов муниципальных образований области</t>
  </si>
  <si>
    <t>51 0 02 00530</t>
  </si>
  <si>
    <t>000</t>
  </si>
  <si>
    <t>Средства, передаваемые для компенсации дополнительных расходов, возникших в результате решений, принятых органами власти другого уровн</t>
  </si>
  <si>
    <t>51 0 05 70150</t>
  </si>
  <si>
    <t>Реализация проектов развития общественной инфраструктуры муниципальных образований, основанных на местных инициативах</t>
  </si>
  <si>
    <t>51 0 06 S0240</t>
  </si>
  <si>
    <t>Телевидение и радиовещание</t>
  </si>
  <si>
    <t>78 0 00 00000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</si>
  <si>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уровня, за счет стредств бюджетов поселений</t>
  </si>
  <si>
    <t>78 0 00 00150</t>
  </si>
  <si>
    <t xml:space="preserve">Муниципальная  программа "Благоустройство территории городского поселения  "Город Кременки" </t>
  </si>
  <si>
    <t>80 0 00 00000</t>
  </si>
  <si>
    <t>Основное мероприятие "Содердание территории ГП "Город Кременки"</t>
  </si>
  <si>
    <t>80 0 01 00000</t>
  </si>
  <si>
    <t>Реализация мероприятий в области благоустройства</t>
  </si>
  <si>
    <t>80 0 01 00660</t>
  </si>
  <si>
    <t>Субсидии бюджетным учреждениям</t>
  </si>
  <si>
    <t>610</t>
  </si>
  <si>
    <t>Мероприятия в области охраны окружающей среды</t>
  </si>
  <si>
    <t>80 0 01 63110</t>
  </si>
  <si>
    <t>Мероприятия в области средств массовой информации</t>
  </si>
  <si>
    <t>89 0 00 00000</t>
  </si>
  <si>
    <t>Поддержка  средств массовой информации</t>
  </si>
  <si>
    <t>89 0 00 60060</t>
  </si>
  <si>
    <t>Непрограммные расходы федеральных органов исполнительной власти</t>
  </si>
  <si>
    <t>99 0 00 00000</t>
  </si>
  <si>
    <t>Непрограммные расходы</t>
  </si>
  <si>
    <t>99 9 00 00000</t>
  </si>
  <si>
    <t>Осуществление первичного воинского учета на территориях, где отсутствуют военные комиссариаты</t>
  </si>
  <si>
    <t>99 9  00 51180</t>
  </si>
  <si>
    <t>Закупка товаров, работ и услуг для государственных нужд</t>
  </si>
  <si>
    <t>Иные закупки товаров, работ и услуг для государственных нужд</t>
  </si>
  <si>
    <t xml:space="preserve">Приложение № 4  к решению Думы Жуковского муниципального округа  Калужской области "О внесении изменений и дополнений в решение "О бюджете МО ГП "Город Кременки" на 2025 год и на плановый период 2026 и 2027 годов"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</si>
</sst>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 Cyr"/>
      <family val="2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" fontId="6" fillId="3" borderId="2">
      <alignment horizontal="right" vertical="top" shrinkToFit="1"/>
    </xf>
    <xf numFmtId="0" fontId="8" fillId="0" borderId="0">
      <alignment horizontal="center"/>
    </xf>
    <xf numFmtId="1" fontId="9" fillId="0" borderId="2">
      <alignment horizontal="center" vertical="top" shrinkToFit="1"/>
    </xf>
    <xf numFmtId="0" fontId="14" fillId="0" borderId="0">
      <alignment vertical="top" wrapText="1"/>
    </xf>
  </cellStyleXfs>
  <cellXfs count="7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>
      <alignment vertical="center" wrapText="1"/>
    </xf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right" wrapText="1"/>
    </xf>
    <xf numFmtId="0" fontId="2" fillId="0" borderId="0" xfId="0" applyFont="1"/>
    <xf numFmtId="0" fontId="3" fillId="4" borderId="1" xfId="0" applyFont="1" applyFill="1" applyBorder="1" applyAlignment="1">
      <alignment horizontal="left" wrapText="1"/>
    </xf>
    <xf numFmtId="49" fontId="3" fillId="0" borderId="1" xfId="0" applyNumberFormat="1" applyFont="1" applyBorder="1" applyAlignment="1">
      <alignment horizontal="center" wrapText="1"/>
    </xf>
    <xf numFmtId="4" fontId="1" fillId="0" borderId="0" xfId="0" applyNumberFormat="1" applyFont="1"/>
    <xf numFmtId="0" fontId="2" fillId="4" borderId="1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/>
    <xf numFmtId="0" fontId="2" fillId="2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wrapText="1"/>
    </xf>
    <xf numFmtId="49" fontId="3" fillId="2" borderId="1" xfId="0" applyNumberFormat="1" applyFont="1" applyFill="1" applyBorder="1" applyAlignment="1">
      <alignment horizontal="center" wrapText="1"/>
    </xf>
    <xf numFmtId="1" fontId="10" fillId="2" borderId="1" xfId="3" applyFont="1" applyFill="1" applyBorder="1">
      <alignment horizontal="center" vertical="top" shrinkToFit="1"/>
    </xf>
    <xf numFmtId="1" fontId="11" fillId="2" borderId="1" xfId="3" applyFont="1" applyFill="1" applyBorder="1">
      <alignment horizontal="center" vertical="top" shrinkToFit="1"/>
    </xf>
    <xf numFmtId="164" fontId="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wrapText="1"/>
    </xf>
    <xf numFmtId="164" fontId="12" fillId="2" borderId="1" xfId="0" applyNumberFormat="1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right" wrapText="1"/>
    </xf>
    <xf numFmtId="49" fontId="13" fillId="4" borderId="1" xfId="0" applyNumberFormat="1" applyFont="1" applyFill="1" applyBorder="1" applyAlignment="1">
      <alignment horizontal="center" wrapText="1"/>
    </xf>
    <xf numFmtId="4" fontId="2" fillId="0" borderId="0" xfId="0" applyNumberFormat="1" applyFont="1"/>
    <xf numFmtId="49" fontId="12" fillId="4" borderId="1" xfId="0" applyNumberFormat="1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4" fontId="2" fillId="0" borderId="1" xfId="0" applyNumberFormat="1" applyFont="1" applyBorder="1"/>
    <xf numFmtId="49" fontId="1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4" borderId="1" xfId="4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4" fontId="3" fillId="2" borderId="1" xfId="0" applyNumberFormat="1" applyFont="1" applyFill="1" applyBorder="1"/>
    <xf numFmtId="4" fontId="3" fillId="0" borderId="1" xfId="0" applyNumberFormat="1" applyFont="1" applyBorder="1"/>
    <xf numFmtId="0" fontId="2" fillId="0" borderId="1" xfId="0" applyFont="1" applyBorder="1" applyAlignment="1">
      <alignment wrapText="1"/>
    </xf>
    <xf numFmtId="4" fontId="2" fillId="2" borderId="1" xfId="0" applyNumberFormat="1" applyFont="1" applyFill="1" applyBorder="1"/>
    <xf numFmtId="0" fontId="12" fillId="0" borderId="1" xfId="0" applyFont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wrapText="1"/>
    </xf>
    <xf numFmtId="4" fontId="3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/>
    <xf numFmtId="4" fontId="2" fillId="2" borderId="1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2" fillId="2" borderId="0" xfId="0" applyFont="1" applyFill="1"/>
    <xf numFmtId="0" fontId="2" fillId="2" borderId="1" xfId="0" applyFont="1" applyFill="1" applyBorder="1" applyAlignment="1">
      <alignment wrapText="1"/>
    </xf>
    <xf numFmtId="0" fontId="15" fillId="2" borderId="0" xfId="0" applyFont="1" applyFill="1"/>
    <xf numFmtId="0" fontId="3" fillId="2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2" borderId="0" xfId="0" applyFont="1" applyFill="1"/>
    <xf numFmtId="0" fontId="17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</cellXfs>
  <cellStyles count="5">
    <cellStyle name="xl26" xfId="3" xr:uid="{F5776871-7A33-4D83-B623-EC3767572777}"/>
    <cellStyle name="xl39" xfId="1" xr:uid="{463A1829-2A07-43AB-9412-2B81CE92A5E1}"/>
    <cellStyle name="xl43" xfId="2" xr:uid="{99563DB5-892B-49E6-9EB4-0A9FF3A2ECB2}"/>
    <cellStyle name="Обычный" xfId="0" builtinId="0"/>
    <cellStyle name="Обычный_2014 г." xfId="4" xr:uid="{FA5A33CE-A205-4B15-883A-D8F327B70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B8B57-E1D8-4FD4-93E4-9305040B0E16}">
  <sheetPr>
    <pageSetUpPr fitToPage="1"/>
  </sheetPr>
  <dimension ref="A1:I191"/>
  <sheetViews>
    <sheetView tabSelected="1" topLeftCell="A13" zoomScaleNormal="100" workbookViewId="0">
      <selection activeCell="J13" sqref="J13"/>
    </sheetView>
  </sheetViews>
  <sheetFormatPr defaultRowHeight="12.75" x14ac:dyDescent="0.2"/>
  <cols>
    <col min="1" max="1" width="80.85546875" style="1" customWidth="1"/>
    <col min="2" max="2" width="16.85546875" style="2" customWidth="1"/>
    <col min="3" max="3" width="12.42578125" style="2" customWidth="1"/>
    <col min="4" max="4" width="16.85546875" style="68" customWidth="1"/>
    <col min="5" max="5" width="15.7109375" style="2" customWidth="1"/>
    <col min="6" max="6" width="15.5703125" style="2" customWidth="1"/>
    <col min="7" max="7" width="17.42578125" style="2" customWidth="1"/>
    <col min="8" max="8" width="26.28515625" style="2" customWidth="1"/>
    <col min="9" max="9" width="11.85546875" style="2" customWidth="1"/>
    <col min="10" max="10" width="14.42578125" style="2" customWidth="1"/>
    <col min="11" max="256" width="9.140625" style="2"/>
    <col min="257" max="257" width="80.85546875" style="2" customWidth="1"/>
    <col min="258" max="258" width="16.85546875" style="2" customWidth="1"/>
    <col min="259" max="259" width="12.42578125" style="2" customWidth="1"/>
    <col min="260" max="260" width="16.85546875" style="2" customWidth="1"/>
    <col min="261" max="261" width="15.7109375" style="2" customWidth="1"/>
    <col min="262" max="262" width="15.5703125" style="2" customWidth="1"/>
    <col min="263" max="263" width="17.42578125" style="2" customWidth="1"/>
    <col min="264" max="264" width="26.28515625" style="2" customWidth="1"/>
    <col min="265" max="512" width="9.140625" style="2"/>
    <col min="513" max="513" width="80.85546875" style="2" customWidth="1"/>
    <col min="514" max="514" width="16.85546875" style="2" customWidth="1"/>
    <col min="515" max="515" width="12.42578125" style="2" customWidth="1"/>
    <col min="516" max="516" width="16.85546875" style="2" customWidth="1"/>
    <col min="517" max="517" width="15.7109375" style="2" customWidth="1"/>
    <col min="518" max="518" width="15.5703125" style="2" customWidth="1"/>
    <col min="519" max="519" width="17.42578125" style="2" customWidth="1"/>
    <col min="520" max="520" width="26.28515625" style="2" customWidth="1"/>
    <col min="521" max="768" width="9.140625" style="2"/>
    <col min="769" max="769" width="80.85546875" style="2" customWidth="1"/>
    <col min="770" max="770" width="16.85546875" style="2" customWidth="1"/>
    <col min="771" max="771" width="12.42578125" style="2" customWidth="1"/>
    <col min="772" max="772" width="16.85546875" style="2" customWidth="1"/>
    <col min="773" max="773" width="15.7109375" style="2" customWidth="1"/>
    <col min="774" max="774" width="15.5703125" style="2" customWidth="1"/>
    <col min="775" max="775" width="17.42578125" style="2" customWidth="1"/>
    <col min="776" max="776" width="26.28515625" style="2" customWidth="1"/>
    <col min="777" max="1024" width="9.140625" style="2"/>
    <col min="1025" max="1025" width="80.85546875" style="2" customWidth="1"/>
    <col min="1026" max="1026" width="16.85546875" style="2" customWidth="1"/>
    <col min="1027" max="1027" width="12.42578125" style="2" customWidth="1"/>
    <col min="1028" max="1028" width="16.85546875" style="2" customWidth="1"/>
    <col min="1029" max="1029" width="15.7109375" style="2" customWidth="1"/>
    <col min="1030" max="1030" width="15.5703125" style="2" customWidth="1"/>
    <col min="1031" max="1031" width="17.42578125" style="2" customWidth="1"/>
    <col min="1032" max="1032" width="26.28515625" style="2" customWidth="1"/>
    <col min="1033" max="1280" width="9.140625" style="2"/>
    <col min="1281" max="1281" width="80.85546875" style="2" customWidth="1"/>
    <col min="1282" max="1282" width="16.85546875" style="2" customWidth="1"/>
    <col min="1283" max="1283" width="12.42578125" style="2" customWidth="1"/>
    <col min="1284" max="1284" width="16.85546875" style="2" customWidth="1"/>
    <col min="1285" max="1285" width="15.7109375" style="2" customWidth="1"/>
    <col min="1286" max="1286" width="15.5703125" style="2" customWidth="1"/>
    <col min="1287" max="1287" width="17.42578125" style="2" customWidth="1"/>
    <col min="1288" max="1288" width="26.28515625" style="2" customWidth="1"/>
    <col min="1289" max="1536" width="9.140625" style="2"/>
    <col min="1537" max="1537" width="80.85546875" style="2" customWidth="1"/>
    <col min="1538" max="1538" width="16.85546875" style="2" customWidth="1"/>
    <col min="1539" max="1539" width="12.42578125" style="2" customWidth="1"/>
    <col min="1540" max="1540" width="16.85546875" style="2" customWidth="1"/>
    <col min="1541" max="1541" width="15.7109375" style="2" customWidth="1"/>
    <col min="1542" max="1542" width="15.5703125" style="2" customWidth="1"/>
    <col min="1543" max="1543" width="17.42578125" style="2" customWidth="1"/>
    <col min="1544" max="1544" width="26.28515625" style="2" customWidth="1"/>
    <col min="1545" max="1792" width="9.140625" style="2"/>
    <col min="1793" max="1793" width="80.85546875" style="2" customWidth="1"/>
    <col min="1794" max="1794" width="16.85546875" style="2" customWidth="1"/>
    <col min="1795" max="1795" width="12.42578125" style="2" customWidth="1"/>
    <col min="1796" max="1796" width="16.85546875" style="2" customWidth="1"/>
    <col min="1797" max="1797" width="15.7109375" style="2" customWidth="1"/>
    <col min="1798" max="1798" width="15.5703125" style="2" customWidth="1"/>
    <col min="1799" max="1799" width="17.42578125" style="2" customWidth="1"/>
    <col min="1800" max="1800" width="26.28515625" style="2" customWidth="1"/>
    <col min="1801" max="2048" width="9.140625" style="2"/>
    <col min="2049" max="2049" width="80.85546875" style="2" customWidth="1"/>
    <col min="2050" max="2050" width="16.85546875" style="2" customWidth="1"/>
    <col min="2051" max="2051" width="12.42578125" style="2" customWidth="1"/>
    <col min="2052" max="2052" width="16.85546875" style="2" customWidth="1"/>
    <col min="2053" max="2053" width="15.7109375" style="2" customWidth="1"/>
    <col min="2054" max="2054" width="15.5703125" style="2" customWidth="1"/>
    <col min="2055" max="2055" width="17.42578125" style="2" customWidth="1"/>
    <col min="2056" max="2056" width="26.28515625" style="2" customWidth="1"/>
    <col min="2057" max="2304" width="9.140625" style="2"/>
    <col min="2305" max="2305" width="80.85546875" style="2" customWidth="1"/>
    <col min="2306" max="2306" width="16.85546875" style="2" customWidth="1"/>
    <col min="2307" max="2307" width="12.42578125" style="2" customWidth="1"/>
    <col min="2308" max="2308" width="16.85546875" style="2" customWidth="1"/>
    <col min="2309" max="2309" width="15.7109375" style="2" customWidth="1"/>
    <col min="2310" max="2310" width="15.5703125" style="2" customWidth="1"/>
    <col min="2311" max="2311" width="17.42578125" style="2" customWidth="1"/>
    <col min="2312" max="2312" width="26.28515625" style="2" customWidth="1"/>
    <col min="2313" max="2560" width="9.140625" style="2"/>
    <col min="2561" max="2561" width="80.85546875" style="2" customWidth="1"/>
    <col min="2562" max="2562" width="16.85546875" style="2" customWidth="1"/>
    <col min="2563" max="2563" width="12.42578125" style="2" customWidth="1"/>
    <col min="2564" max="2564" width="16.85546875" style="2" customWidth="1"/>
    <col min="2565" max="2565" width="15.7109375" style="2" customWidth="1"/>
    <col min="2566" max="2566" width="15.5703125" style="2" customWidth="1"/>
    <col min="2567" max="2567" width="17.42578125" style="2" customWidth="1"/>
    <col min="2568" max="2568" width="26.28515625" style="2" customWidth="1"/>
    <col min="2569" max="2816" width="9.140625" style="2"/>
    <col min="2817" max="2817" width="80.85546875" style="2" customWidth="1"/>
    <col min="2818" max="2818" width="16.85546875" style="2" customWidth="1"/>
    <col min="2819" max="2819" width="12.42578125" style="2" customWidth="1"/>
    <col min="2820" max="2820" width="16.85546875" style="2" customWidth="1"/>
    <col min="2821" max="2821" width="15.7109375" style="2" customWidth="1"/>
    <col min="2822" max="2822" width="15.5703125" style="2" customWidth="1"/>
    <col min="2823" max="2823" width="17.42578125" style="2" customWidth="1"/>
    <col min="2824" max="2824" width="26.28515625" style="2" customWidth="1"/>
    <col min="2825" max="3072" width="9.140625" style="2"/>
    <col min="3073" max="3073" width="80.85546875" style="2" customWidth="1"/>
    <col min="3074" max="3074" width="16.85546875" style="2" customWidth="1"/>
    <col min="3075" max="3075" width="12.42578125" style="2" customWidth="1"/>
    <col min="3076" max="3076" width="16.85546875" style="2" customWidth="1"/>
    <col min="3077" max="3077" width="15.7109375" style="2" customWidth="1"/>
    <col min="3078" max="3078" width="15.5703125" style="2" customWidth="1"/>
    <col min="3079" max="3079" width="17.42578125" style="2" customWidth="1"/>
    <col min="3080" max="3080" width="26.28515625" style="2" customWidth="1"/>
    <col min="3081" max="3328" width="9.140625" style="2"/>
    <col min="3329" max="3329" width="80.85546875" style="2" customWidth="1"/>
    <col min="3330" max="3330" width="16.85546875" style="2" customWidth="1"/>
    <col min="3331" max="3331" width="12.42578125" style="2" customWidth="1"/>
    <col min="3332" max="3332" width="16.85546875" style="2" customWidth="1"/>
    <col min="3333" max="3333" width="15.7109375" style="2" customWidth="1"/>
    <col min="3334" max="3334" width="15.5703125" style="2" customWidth="1"/>
    <col min="3335" max="3335" width="17.42578125" style="2" customWidth="1"/>
    <col min="3336" max="3336" width="26.28515625" style="2" customWidth="1"/>
    <col min="3337" max="3584" width="9.140625" style="2"/>
    <col min="3585" max="3585" width="80.85546875" style="2" customWidth="1"/>
    <col min="3586" max="3586" width="16.85546875" style="2" customWidth="1"/>
    <col min="3587" max="3587" width="12.42578125" style="2" customWidth="1"/>
    <col min="3588" max="3588" width="16.85546875" style="2" customWidth="1"/>
    <col min="3589" max="3589" width="15.7109375" style="2" customWidth="1"/>
    <col min="3590" max="3590" width="15.5703125" style="2" customWidth="1"/>
    <col min="3591" max="3591" width="17.42578125" style="2" customWidth="1"/>
    <col min="3592" max="3592" width="26.28515625" style="2" customWidth="1"/>
    <col min="3593" max="3840" width="9.140625" style="2"/>
    <col min="3841" max="3841" width="80.85546875" style="2" customWidth="1"/>
    <col min="3842" max="3842" width="16.85546875" style="2" customWidth="1"/>
    <col min="3843" max="3843" width="12.42578125" style="2" customWidth="1"/>
    <col min="3844" max="3844" width="16.85546875" style="2" customWidth="1"/>
    <col min="3845" max="3845" width="15.7109375" style="2" customWidth="1"/>
    <col min="3846" max="3846" width="15.5703125" style="2" customWidth="1"/>
    <col min="3847" max="3847" width="17.42578125" style="2" customWidth="1"/>
    <col min="3848" max="3848" width="26.28515625" style="2" customWidth="1"/>
    <col min="3849" max="4096" width="9.140625" style="2"/>
    <col min="4097" max="4097" width="80.85546875" style="2" customWidth="1"/>
    <col min="4098" max="4098" width="16.85546875" style="2" customWidth="1"/>
    <col min="4099" max="4099" width="12.42578125" style="2" customWidth="1"/>
    <col min="4100" max="4100" width="16.85546875" style="2" customWidth="1"/>
    <col min="4101" max="4101" width="15.7109375" style="2" customWidth="1"/>
    <col min="4102" max="4102" width="15.5703125" style="2" customWidth="1"/>
    <col min="4103" max="4103" width="17.42578125" style="2" customWidth="1"/>
    <col min="4104" max="4104" width="26.28515625" style="2" customWidth="1"/>
    <col min="4105" max="4352" width="9.140625" style="2"/>
    <col min="4353" max="4353" width="80.85546875" style="2" customWidth="1"/>
    <col min="4354" max="4354" width="16.85546875" style="2" customWidth="1"/>
    <col min="4355" max="4355" width="12.42578125" style="2" customWidth="1"/>
    <col min="4356" max="4356" width="16.85546875" style="2" customWidth="1"/>
    <col min="4357" max="4357" width="15.7109375" style="2" customWidth="1"/>
    <col min="4358" max="4358" width="15.5703125" style="2" customWidth="1"/>
    <col min="4359" max="4359" width="17.42578125" style="2" customWidth="1"/>
    <col min="4360" max="4360" width="26.28515625" style="2" customWidth="1"/>
    <col min="4361" max="4608" width="9.140625" style="2"/>
    <col min="4609" max="4609" width="80.85546875" style="2" customWidth="1"/>
    <col min="4610" max="4610" width="16.85546875" style="2" customWidth="1"/>
    <col min="4611" max="4611" width="12.42578125" style="2" customWidth="1"/>
    <col min="4612" max="4612" width="16.85546875" style="2" customWidth="1"/>
    <col min="4613" max="4613" width="15.7109375" style="2" customWidth="1"/>
    <col min="4614" max="4614" width="15.5703125" style="2" customWidth="1"/>
    <col min="4615" max="4615" width="17.42578125" style="2" customWidth="1"/>
    <col min="4616" max="4616" width="26.28515625" style="2" customWidth="1"/>
    <col min="4617" max="4864" width="9.140625" style="2"/>
    <col min="4865" max="4865" width="80.85546875" style="2" customWidth="1"/>
    <col min="4866" max="4866" width="16.85546875" style="2" customWidth="1"/>
    <col min="4867" max="4867" width="12.42578125" style="2" customWidth="1"/>
    <col min="4868" max="4868" width="16.85546875" style="2" customWidth="1"/>
    <col min="4869" max="4869" width="15.7109375" style="2" customWidth="1"/>
    <col min="4870" max="4870" width="15.5703125" style="2" customWidth="1"/>
    <col min="4871" max="4871" width="17.42578125" style="2" customWidth="1"/>
    <col min="4872" max="4872" width="26.28515625" style="2" customWidth="1"/>
    <col min="4873" max="5120" width="9.140625" style="2"/>
    <col min="5121" max="5121" width="80.85546875" style="2" customWidth="1"/>
    <col min="5122" max="5122" width="16.85546875" style="2" customWidth="1"/>
    <col min="5123" max="5123" width="12.42578125" style="2" customWidth="1"/>
    <col min="5124" max="5124" width="16.85546875" style="2" customWidth="1"/>
    <col min="5125" max="5125" width="15.7109375" style="2" customWidth="1"/>
    <col min="5126" max="5126" width="15.5703125" style="2" customWidth="1"/>
    <col min="5127" max="5127" width="17.42578125" style="2" customWidth="1"/>
    <col min="5128" max="5128" width="26.28515625" style="2" customWidth="1"/>
    <col min="5129" max="5376" width="9.140625" style="2"/>
    <col min="5377" max="5377" width="80.85546875" style="2" customWidth="1"/>
    <col min="5378" max="5378" width="16.85546875" style="2" customWidth="1"/>
    <col min="5379" max="5379" width="12.42578125" style="2" customWidth="1"/>
    <col min="5380" max="5380" width="16.85546875" style="2" customWidth="1"/>
    <col min="5381" max="5381" width="15.7109375" style="2" customWidth="1"/>
    <col min="5382" max="5382" width="15.5703125" style="2" customWidth="1"/>
    <col min="5383" max="5383" width="17.42578125" style="2" customWidth="1"/>
    <col min="5384" max="5384" width="26.28515625" style="2" customWidth="1"/>
    <col min="5385" max="5632" width="9.140625" style="2"/>
    <col min="5633" max="5633" width="80.85546875" style="2" customWidth="1"/>
    <col min="5634" max="5634" width="16.85546875" style="2" customWidth="1"/>
    <col min="5635" max="5635" width="12.42578125" style="2" customWidth="1"/>
    <col min="5636" max="5636" width="16.85546875" style="2" customWidth="1"/>
    <col min="5637" max="5637" width="15.7109375" style="2" customWidth="1"/>
    <col min="5638" max="5638" width="15.5703125" style="2" customWidth="1"/>
    <col min="5639" max="5639" width="17.42578125" style="2" customWidth="1"/>
    <col min="5640" max="5640" width="26.28515625" style="2" customWidth="1"/>
    <col min="5641" max="5888" width="9.140625" style="2"/>
    <col min="5889" max="5889" width="80.85546875" style="2" customWidth="1"/>
    <col min="5890" max="5890" width="16.85546875" style="2" customWidth="1"/>
    <col min="5891" max="5891" width="12.42578125" style="2" customWidth="1"/>
    <col min="5892" max="5892" width="16.85546875" style="2" customWidth="1"/>
    <col min="5893" max="5893" width="15.7109375" style="2" customWidth="1"/>
    <col min="5894" max="5894" width="15.5703125" style="2" customWidth="1"/>
    <col min="5895" max="5895" width="17.42578125" style="2" customWidth="1"/>
    <col min="5896" max="5896" width="26.28515625" style="2" customWidth="1"/>
    <col min="5897" max="6144" width="9.140625" style="2"/>
    <col min="6145" max="6145" width="80.85546875" style="2" customWidth="1"/>
    <col min="6146" max="6146" width="16.85546875" style="2" customWidth="1"/>
    <col min="6147" max="6147" width="12.42578125" style="2" customWidth="1"/>
    <col min="6148" max="6148" width="16.85546875" style="2" customWidth="1"/>
    <col min="6149" max="6149" width="15.7109375" style="2" customWidth="1"/>
    <col min="6150" max="6150" width="15.5703125" style="2" customWidth="1"/>
    <col min="6151" max="6151" width="17.42578125" style="2" customWidth="1"/>
    <col min="6152" max="6152" width="26.28515625" style="2" customWidth="1"/>
    <col min="6153" max="6400" width="9.140625" style="2"/>
    <col min="6401" max="6401" width="80.85546875" style="2" customWidth="1"/>
    <col min="6402" max="6402" width="16.85546875" style="2" customWidth="1"/>
    <col min="6403" max="6403" width="12.42578125" style="2" customWidth="1"/>
    <col min="6404" max="6404" width="16.85546875" style="2" customWidth="1"/>
    <col min="6405" max="6405" width="15.7109375" style="2" customWidth="1"/>
    <col min="6406" max="6406" width="15.5703125" style="2" customWidth="1"/>
    <col min="6407" max="6407" width="17.42578125" style="2" customWidth="1"/>
    <col min="6408" max="6408" width="26.28515625" style="2" customWidth="1"/>
    <col min="6409" max="6656" width="9.140625" style="2"/>
    <col min="6657" max="6657" width="80.85546875" style="2" customWidth="1"/>
    <col min="6658" max="6658" width="16.85546875" style="2" customWidth="1"/>
    <col min="6659" max="6659" width="12.42578125" style="2" customWidth="1"/>
    <col min="6660" max="6660" width="16.85546875" style="2" customWidth="1"/>
    <col min="6661" max="6661" width="15.7109375" style="2" customWidth="1"/>
    <col min="6662" max="6662" width="15.5703125" style="2" customWidth="1"/>
    <col min="6663" max="6663" width="17.42578125" style="2" customWidth="1"/>
    <col min="6664" max="6664" width="26.28515625" style="2" customWidth="1"/>
    <col min="6665" max="6912" width="9.140625" style="2"/>
    <col min="6913" max="6913" width="80.85546875" style="2" customWidth="1"/>
    <col min="6914" max="6914" width="16.85546875" style="2" customWidth="1"/>
    <col min="6915" max="6915" width="12.42578125" style="2" customWidth="1"/>
    <col min="6916" max="6916" width="16.85546875" style="2" customWidth="1"/>
    <col min="6917" max="6917" width="15.7109375" style="2" customWidth="1"/>
    <col min="6918" max="6918" width="15.5703125" style="2" customWidth="1"/>
    <col min="6919" max="6919" width="17.42578125" style="2" customWidth="1"/>
    <col min="6920" max="6920" width="26.28515625" style="2" customWidth="1"/>
    <col min="6921" max="7168" width="9.140625" style="2"/>
    <col min="7169" max="7169" width="80.85546875" style="2" customWidth="1"/>
    <col min="7170" max="7170" width="16.85546875" style="2" customWidth="1"/>
    <col min="7171" max="7171" width="12.42578125" style="2" customWidth="1"/>
    <col min="7172" max="7172" width="16.85546875" style="2" customWidth="1"/>
    <col min="7173" max="7173" width="15.7109375" style="2" customWidth="1"/>
    <col min="7174" max="7174" width="15.5703125" style="2" customWidth="1"/>
    <col min="7175" max="7175" width="17.42578125" style="2" customWidth="1"/>
    <col min="7176" max="7176" width="26.28515625" style="2" customWidth="1"/>
    <col min="7177" max="7424" width="9.140625" style="2"/>
    <col min="7425" max="7425" width="80.85546875" style="2" customWidth="1"/>
    <col min="7426" max="7426" width="16.85546875" style="2" customWidth="1"/>
    <col min="7427" max="7427" width="12.42578125" style="2" customWidth="1"/>
    <col min="7428" max="7428" width="16.85546875" style="2" customWidth="1"/>
    <col min="7429" max="7429" width="15.7109375" style="2" customWidth="1"/>
    <col min="7430" max="7430" width="15.5703125" style="2" customWidth="1"/>
    <col min="7431" max="7431" width="17.42578125" style="2" customWidth="1"/>
    <col min="7432" max="7432" width="26.28515625" style="2" customWidth="1"/>
    <col min="7433" max="7680" width="9.140625" style="2"/>
    <col min="7681" max="7681" width="80.85546875" style="2" customWidth="1"/>
    <col min="7682" max="7682" width="16.85546875" style="2" customWidth="1"/>
    <col min="7683" max="7683" width="12.42578125" style="2" customWidth="1"/>
    <col min="7684" max="7684" width="16.85546875" style="2" customWidth="1"/>
    <col min="7685" max="7685" width="15.7109375" style="2" customWidth="1"/>
    <col min="7686" max="7686" width="15.5703125" style="2" customWidth="1"/>
    <col min="7687" max="7687" width="17.42578125" style="2" customWidth="1"/>
    <col min="7688" max="7688" width="26.28515625" style="2" customWidth="1"/>
    <col min="7689" max="7936" width="9.140625" style="2"/>
    <col min="7937" max="7937" width="80.85546875" style="2" customWidth="1"/>
    <col min="7938" max="7938" width="16.85546875" style="2" customWidth="1"/>
    <col min="7939" max="7939" width="12.42578125" style="2" customWidth="1"/>
    <col min="7940" max="7940" width="16.85546875" style="2" customWidth="1"/>
    <col min="7941" max="7941" width="15.7109375" style="2" customWidth="1"/>
    <col min="7942" max="7942" width="15.5703125" style="2" customWidth="1"/>
    <col min="7943" max="7943" width="17.42578125" style="2" customWidth="1"/>
    <col min="7944" max="7944" width="26.28515625" style="2" customWidth="1"/>
    <col min="7945" max="8192" width="9.140625" style="2"/>
    <col min="8193" max="8193" width="80.85546875" style="2" customWidth="1"/>
    <col min="8194" max="8194" width="16.85546875" style="2" customWidth="1"/>
    <col min="8195" max="8195" width="12.42578125" style="2" customWidth="1"/>
    <col min="8196" max="8196" width="16.85546875" style="2" customWidth="1"/>
    <col min="8197" max="8197" width="15.7109375" style="2" customWidth="1"/>
    <col min="8198" max="8198" width="15.5703125" style="2" customWidth="1"/>
    <col min="8199" max="8199" width="17.42578125" style="2" customWidth="1"/>
    <col min="8200" max="8200" width="26.28515625" style="2" customWidth="1"/>
    <col min="8201" max="8448" width="9.140625" style="2"/>
    <col min="8449" max="8449" width="80.85546875" style="2" customWidth="1"/>
    <col min="8450" max="8450" width="16.85546875" style="2" customWidth="1"/>
    <col min="8451" max="8451" width="12.42578125" style="2" customWidth="1"/>
    <col min="8452" max="8452" width="16.85546875" style="2" customWidth="1"/>
    <col min="8453" max="8453" width="15.7109375" style="2" customWidth="1"/>
    <col min="8454" max="8454" width="15.5703125" style="2" customWidth="1"/>
    <col min="8455" max="8455" width="17.42578125" style="2" customWidth="1"/>
    <col min="8456" max="8456" width="26.28515625" style="2" customWidth="1"/>
    <col min="8457" max="8704" width="9.140625" style="2"/>
    <col min="8705" max="8705" width="80.85546875" style="2" customWidth="1"/>
    <col min="8706" max="8706" width="16.85546875" style="2" customWidth="1"/>
    <col min="8707" max="8707" width="12.42578125" style="2" customWidth="1"/>
    <col min="8708" max="8708" width="16.85546875" style="2" customWidth="1"/>
    <col min="8709" max="8709" width="15.7109375" style="2" customWidth="1"/>
    <col min="8710" max="8710" width="15.5703125" style="2" customWidth="1"/>
    <col min="8711" max="8711" width="17.42578125" style="2" customWidth="1"/>
    <col min="8712" max="8712" width="26.28515625" style="2" customWidth="1"/>
    <col min="8713" max="8960" width="9.140625" style="2"/>
    <col min="8961" max="8961" width="80.85546875" style="2" customWidth="1"/>
    <col min="8962" max="8962" width="16.85546875" style="2" customWidth="1"/>
    <col min="8963" max="8963" width="12.42578125" style="2" customWidth="1"/>
    <col min="8964" max="8964" width="16.85546875" style="2" customWidth="1"/>
    <col min="8965" max="8965" width="15.7109375" style="2" customWidth="1"/>
    <col min="8966" max="8966" width="15.5703125" style="2" customWidth="1"/>
    <col min="8967" max="8967" width="17.42578125" style="2" customWidth="1"/>
    <col min="8968" max="8968" width="26.28515625" style="2" customWidth="1"/>
    <col min="8969" max="9216" width="9.140625" style="2"/>
    <col min="9217" max="9217" width="80.85546875" style="2" customWidth="1"/>
    <col min="9218" max="9218" width="16.85546875" style="2" customWidth="1"/>
    <col min="9219" max="9219" width="12.42578125" style="2" customWidth="1"/>
    <col min="9220" max="9220" width="16.85546875" style="2" customWidth="1"/>
    <col min="9221" max="9221" width="15.7109375" style="2" customWidth="1"/>
    <col min="9222" max="9222" width="15.5703125" style="2" customWidth="1"/>
    <col min="9223" max="9223" width="17.42578125" style="2" customWidth="1"/>
    <col min="9224" max="9224" width="26.28515625" style="2" customWidth="1"/>
    <col min="9225" max="9472" width="9.140625" style="2"/>
    <col min="9473" max="9473" width="80.85546875" style="2" customWidth="1"/>
    <col min="9474" max="9474" width="16.85546875" style="2" customWidth="1"/>
    <col min="9475" max="9475" width="12.42578125" style="2" customWidth="1"/>
    <col min="9476" max="9476" width="16.85546875" style="2" customWidth="1"/>
    <col min="9477" max="9477" width="15.7109375" style="2" customWidth="1"/>
    <col min="9478" max="9478" width="15.5703125" style="2" customWidth="1"/>
    <col min="9479" max="9479" width="17.42578125" style="2" customWidth="1"/>
    <col min="9480" max="9480" width="26.28515625" style="2" customWidth="1"/>
    <col min="9481" max="9728" width="9.140625" style="2"/>
    <col min="9729" max="9729" width="80.85546875" style="2" customWidth="1"/>
    <col min="9730" max="9730" width="16.85546875" style="2" customWidth="1"/>
    <col min="9731" max="9731" width="12.42578125" style="2" customWidth="1"/>
    <col min="9732" max="9732" width="16.85546875" style="2" customWidth="1"/>
    <col min="9733" max="9733" width="15.7109375" style="2" customWidth="1"/>
    <col min="9734" max="9734" width="15.5703125" style="2" customWidth="1"/>
    <col min="9735" max="9735" width="17.42578125" style="2" customWidth="1"/>
    <col min="9736" max="9736" width="26.28515625" style="2" customWidth="1"/>
    <col min="9737" max="9984" width="9.140625" style="2"/>
    <col min="9985" max="9985" width="80.85546875" style="2" customWidth="1"/>
    <col min="9986" max="9986" width="16.85546875" style="2" customWidth="1"/>
    <col min="9987" max="9987" width="12.42578125" style="2" customWidth="1"/>
    <col min="9988" max="9988" width="16.85546875" style="2" customWidth="1"/>
    <col min="9989" max="9989" width="15.7109375" style="2" customWidth="1"/>
    <col min="9990" max="9990" width="15.5703125" style="2" customWidth="1"/>
    <col min="9991" max="9991" width="17.42578125" style="2" customWidth="1"/>
    <col min="9992" max="9992" width="26.28515625" style="2" customWidth="1"/>
    <col min="9993" max="10240" width="9.140625" style="2"/>
    <col min="10241" max="10241" width="80.85546875" style="2" customWidth="1"/>
    <col min="10242" max="10242" width="16.85546875" style="2" customWidth="1"/>
    <col min="10243" max="10243" width="12.42578125" style="2" customWidth="1"/>
    <col min="10244" max="10244" width="16.85546875" style="2" customWidth="1"/>
    <col min="10245" max="10245" width="15.7109375" style="2" customWidth="1"/>
    <col min="10246" max="10246" width="15.5703125" style="2" customWidth="1"/>
    <col min="10247" max="10247" width="17.42578125" style="2" customWidth="1"/>
    <col min="10248" max="10248" width="26.28515625" style="2" customWidth="1"/>
    <col min="10249" max="10496" width="9.140625" style="2"/>
    <col min="10497" max="10497" width="80.85546875" style="2" customWidth="1"/>
    <col min="10498" max="10498" width="16.85546875" style="2" customWidth="1"/>
    <col min="10499" max="10499" width="12.42578125" style="2" customWidth="1"/>
    <col min="10500" max="10500" width="16.85546875" style="2" customWidth="1"/>
    <col min="10501" max="10501" width="15.7109375" style="2" customWidth="1"/>
    <col min="10502" max="10502" width="15.5703125" style="2" customWidth="1"/>
    <col min="10503" max="10503" width="17.42578125" style="2" customWidth="1"/>
    <col min="10504" max="10504" width="26.28515625" style="2" customWidth="1"/>
    <col min="10505" max="10752" width="9.140625" style="2"/>
    <col min="10753" max="10753" width="80.85546875" style="2" customWidth="1"/>
    <col min="10754" max="10754" width="16.85546875" style="2" customWidth="1"/>
    <col min="10755" max="10755" width="12.42578125" style="2" customWidth="1"/>
    <col min="10756" max="10756" width="16.85546875" style="2" customWidth="1"/>
    <col min="10757" max="10757" width="15.7109375" style="2" customWidth="1"/>
    <col min="10758" max="10758" width="15.5703125" style="2" customWidth="1"/>
    <col min="10759" max="10759" width="17.42578125" style="2" customWidth="1"/>
    <col min="10760" max="10760" width="26.28515625" style="2" customWidth="1"/>
    <col min="10761" max="11008" width="9.140625" style="2"/>
    <col min="11009" max="11009" width="80.85546875" style="2" customWidth="1"/>
    <col min="11010" max="11010" width="16.85546875" style="2" customWidth="1"/>
    <col min="11011" max="11011" width="12.42578125" style="2" customWidth="1"/>
    <col min="11012" max="11012" width="16.85546875" style="2" customWidth="1"/>
    <col min="11013" max="11013" width="15.7109375" style="2" customWidth="1"/>
    <col min="11014" max="11014" width="15.5703125" style="2" customWidth="1"/>
    <col min="11015" max="11015" width="17.42578125" style="2" customWidth="1"/>
    <col min="11016" max="11016" width="26.28515625" style="2" customWidth="1"/>
    <col min="11017" max="11264" width="9.140625" style="2"/>
    <col min="11265" max="11265" width="80.85546875" style="2" customWidth="1"/>
    <col min="11266" max="11266" width="16.85546875" style="2" customWidth="1"/>
    <col min="11267" max="11267" width="12.42578125" style="2" customWidth="1"/>
    <col min="11268" max="11268" width="16.85546875" style="2" customWidth="1"/>
    <col min="11269" max="11269" width="15.7109375" style="2" customWidth="1"/>
    <col min="11270" max="11270" width="15.5703125" style="2" customWidth="1"/>
    <col min="11271" max="11271" width="17.42578125" style="2" customWidth="1"/>
    <col min="11272" max="11272" width="26.28515625" style="2" customWidth="1"/>
    <col min="11273" max="11520" width="9.140625" style="2"/>
    <col min="11521" max="11521" width="80.85546875" style="2" customWidth="1"/>
    <col min="11522" max="11522" width="16.85546875" style="2" customWidth="1"/>
    <col min="11523" max="11523" width="12.42578125" style="2" customWidth="1"/>
    <col min="11524" max="11524" width="16.85546875" style="2" customWidth="1"/>
    <col min="11525" max="11525" width="15.7109375" style="2" customWidth="1"/>
    <col min="11526" max="11526" width="15.5703125" style="2" customWidth="1"/>
    <col min="11527" max="11527" width="17.42578125" style="2" customWidth="1"/>
    <col min="11528" max="11528" width="26.28515625" style="2" customWidth="1"/>
    <col min="11529" max="11776" width="9.140625" style="2"/>
    <col min="11777" max="11777" width="80.85546875" style="2" customWidth="1"/>
    <col min="11778" max="11778" width="16.85546875" style="2" customWidth="1"/>
    <col min="11779" max="11779" width="12.42578125" style="2" customWidth="1"/>
    <col min="11780" max="11780" width="16.85546875" style="2" customWidth="1"/>
    <col min="11781" max="11781" width="15.7109375" style="2" customWidth="1"/>
    <col min="11782" max="11782" width="15.5703125" style="2" customWidth="1"/>
    <col min="11783" max="11783" width="17.42578125" style="2" customWidth="1"/>
    <col min="11784" max="11784" width="26.28515625" style="2" customWidth="1"/>
    <col min="11785" max="12032" width="9.140625" style="2"/>
    <col min="12033" max="12033" width="80.85546875" style="2" customWidth="1"/>
    <col min="12034" max="12034" width="16.85546875" style="2" customWidth="1"/>
    <col min="12035" max="12035" width="12.42578125" style="2" customWidth="1"/>
    <col min="12036" max="12036" width="16.85546875" style="2" customWidth="1"/>
    <col min="12037" max="12037" width="15.7109375" style="2" customWidth="1"/>
    <col min="12038" max="12038" width="15.5703125" style="2" customWidth="1"/>
    <col min="12039" max="12039" width="17.42578125" style="2" customWidth="1"/>
    <col min="12040" max="12040" width="26.28515625" style="2" customWidth="1"/>
    <col min="12041" max="12288" width="9.140625" style="2"/>
    <col min="12289" max="12289" width="80.85546875" style="2" customWidth="1"/>
    <col min="12290" max="12290" width="16.85546875" style="2" customWidth="1"/>
    <col min="12291" max="12291" width="12.42578125" style="2" customWidth="1"/>
    <col min="12292" max="12292" width="16.85546875" style="2" customWidth="1"/>
    <col min="12293" max="12293" width="15.7109375" style="2" customWidth="1"/>
    <col min="12294" max="12294" width="15.5703125" style="2" customWidth="1"/>
    <col min="12295" max="12295" width="17.42578125" style="2" customWidth="1"/>
    <col min="12296" max="12296" width="26.28515625" style="2" customWidth="1"/>
    <col min="12297" max="12544" width="9.140625" style="2"/>
    <col min="12545" max="12545" width="80.85546875" style="2" customWidth="1"/>
    <col min="12546" max="12546" width="16.85546875" style="2" customWidth="1"/>
    <col min="12547" max="12547" width="12.42578125" style="2" customWidth="1"/>
    <col min="12548" max="12548" width="16.85546875" style="2" customWidth="1"/>
    <col min="12549" max="12549" width="15.7109375" style="2" customWidth="1"/>
    <col min="12550" max="12550" width="15.5703125" style="2" customWidth="1"/>
    <col min="12551" max="12551" width="17.42578125" style="2" customWidth="1"/>
    <col min="12552" max="12552" width="26.28515625" style="2" customWidth="1"/>
    <col min="12553" max="12800" width="9.140625" style="2"/>
    <col min="12801" max="12801" width="80.85546875" style="2" customWidth="1"/>
    <col min="12802" max="12802" width="16.85546875" style="2" customWidth="1"/>
    <col min="12803" max="12803" width="12.42578125" style="2" customWidth="1"/>
    <col min="12804" max="12804" width="16.85546875" style="2" customWidth="1"/>
    <col min="12805" max="12805" width="15.7109375" style="2" customWidth="1"/>
    <col min="12806" max="12806" width="15.5703125" style="2" customWidth="1"/>
    <col min="12807" max="12807" width="17.42578125" style="2" customWidth="1"/>
    <col min="12808" max="12808" width="26.28515625" style="2" customWidth="1"/>
    <col min="12809" max="13056" width="9.140625" style="2"/>
    <col min="13057" max="13057" width="80.85546875" style="2" customWidth="1"/>
    <col min="13058" max="13058" width="16.85546875" style="2" customWidth="1"/>
    <col min="13059" max="13059" width="12.42578125" style="2" customWidth="1"/>
    <col min="13060" max="13060" width="16.85546875" style="2" customWidth="1"/>
    <col min="13061" max="13061" width="15.7109375" style="2" customWidth="1"/>
    <col min="13062" max="13062" width="15.5703125" style="2" customWidth="1"/>
    <col min="13063" max="13063" width="17.42578125" style="2" customWidth="1"/>
    <col min="13064" max="13064" width="26.28515625" style="2" customWidth="1"/>
    <col min="13065" max="13312" width="9.140625" style="2"/>
    <col min="13313" max="13313" width="80.85546875" style="2" customWidth="1"/>
    <col min="13314" max="13314" width="16.85546875" style="2" customWidth="1"/>
    <col min="13315" max="13315" width="12.42578125" style="2" customWidth="1"/>
    <col min="13316" max="13316" width="16.85546875" style="2" customWidth="1"/>
    <col min="13317" max="13317" width="15.7109375" style="2" customWidth="1"/>
    <col min="13318" max="13318" width="15.5703125" style="2" customWidth="1"/>
    <col min="13319" max="13319" width="17.42578125" style="2" customWidth="1"/>
    <col min="13320" max="13320" width="26.28515625" style="2" customWidth="1"/>
    <col min="13321" max="13568" width="9.140625" style="2"/>
    <col min="13569" max="13569" width="80.85546875" style="2" customWidth="1"/>
    <col min="13570" max="13570" width="16.85546875" style="2" customWidth="1"/>
    <col min="13571" max="13571" width="12.42578125" style="2" customWidth="1"/>
    <col min="13572" max="13572" width="16.85546875" style="2" customWidth="1"/>
    <col min="13573" max="13573" width="15.7109375" style="2" customWidth="1"/>
    <col min="13574" max="13574" width="15.5703125" style="2" customWidth="1"/>
    <col min="13575" max="13575" width="17.42578125" style="2" customWidth="1"/>
    <col min="13576" max="13576" width="26.28515625" style="2" customWidth="1"/>
    <col min="13577" max="13824" width="9.140625" style="2"/>
    <col min="13825" max="13825" width="80.85546875" style="2" customWidth="1"/>
    <col min="13826" max="13826" width="16.85546875" style="2" customWidth="1"/>
    <col min="13827" max="13827" width="12.42578125" style="2" customWidth="1"/>
    <col min="13828" max="13828" width="16.85546875" style="2" customWidth="1"/>
    <col min="13829" max="13829" width="15.7109375" style="2" customWidth="1"/>
    <col min="13830" max="13830" width="15.5703125" style="2" customWidth="1"/>
    <col min="13831" max="13831" width="17.42578125" style="2" customWidth="1"/>
    <col min="13832" max="13832" width="26.28515625" style="2" customWidth="1"/>
    <col min="13833" max="14080" width="9.140625" style="2"/>
    <col min="14081" max="14081" width="80.85546875" style="2" customWidth="1"/>
    <col min="14082" max="14082" width="16.85546875" style="2" customWidth="1"/>
    <col min="14083" max="14083" width="12.42578125" style="2" customWidth="1"/>
    <col min="14084" max="14084" width="16.85546875" style="2" customWidth="1"/>
    <col min="14085" max="14085" width="15.7109375" style="2" customWidth="1"/>
    <col min="14086" max="14086" width="15.5703125" style="2" customWidth="1"/>
    <col min="14087" max="14087" width="17.42578125" style="2" customWidth="1"/>
    <col min="14088" max="14088" width="26.28515625" style="2" customWidth="1"/>
    <col min="14089" max="14336" width="9.140625" style="2"/>
    <col min="14337" max="14337" width="80.85546875" style="2" customWidth="1"/>
    <col min="14338" max="14338" width="16.85546875" style="2" customWidth="1"/>
    <col min="14339" max="14339" width="12.42578125" style="2" customWidth="1"/>
    <col min="14340" max="14340" width="16.85546875" style="2" customWidth="1"/>
    <col min="14341" max="14341" width="15.7109375" style="2" customWidth="1"/>
    <col min="14342" max="14342" width="15.5703125" style="2" customWidth="1"/>
    <col min="14343" max="14343" width="17.42578125" style="2" customWidth="1"/>
    <col min="14344" max="14344" width="26.28515625" style="2" customWidth="1"/>
    <col min="14345" max="14592" width="9.140625" style="2"/>
    <col min="14593" max="14593" width="80.85546875" style="2" customWidth="1"/>
    <col min="14594" max="14594" width="16.85546875" style="2" customWidth="1"/>
    <col min="14595" max="14595" width="12.42578125" style="2" customWidth="1"/>
    <col min="14596" max="14596" width="16.85546875" style="2" customWidth="1"/>
    <col min="14597" max="14597" width="15.7109375" style="2" customWidth="1"/>
    <col min="14598" max="14598" width="15.5703125" style="2" customWidth="1"/>
    <col min="14599" max="14599" width="17.42578125" style="2" customWidth="1"/>
    <col min="14600" max="14600" width="26.28515625" style="2" customWidth="1"/>
    <col min="14601" max="14848" width="9.140625" style="2"/>
    <col min="14849" max="14849" width="80.85546875" style="2" customWidth="1"/>
    <col min="14850" max="14850" width="16.85546875" style="2" customWidth="1"/>
    <col min="14851" max="14851" width="12.42578125" style="2" customWidth="1"/>
    <col min="14852" max="14852" width="16.85546875" style="2" customWidth="1"/>
    <col min="14853" max="14853" width="15.7109375" style="2" customWidth="1"/>
    <col min="14854" max="14854" width="15.5703125" style="2" customWidth="1"/>
    <col min="14855" max="14855" width="17.42578125" style="2" customWidth="1"/>
    <col min="14856" max="14856" width="26.28515625" style="2" customWidth="1"/>
    <col min="14857" max="15104" width="9.140625" style="2"/>
    <col min="15105" max="15105" width="80.85546875" style="2" customWidth="1"/>
    <col min="15106" max="15106" width="16.85546875" style="2" customWidth="1"/>
    <col min="15107" max="15107" width="12.42578125" style="2" customWidth="1"/>
    <col min="15108" max="15108" width="16.85546875" style="2" customWidth="1"/>
    <col min="15109" max="15109" width="15.7109375" style="2" customWidth="1"/>
    <col min="15110" max="15110" width="15.5703125" style="2" customWidth="1"/>
    <col min="15111" max="15111" width="17.42578125" style="2" customWidth="1"/>
    <col min="15112" max="15112" width="26.28515625" style="2" customWidth="1"/>
    <col min="15113" max="15360" width="9.140625" style="2"/>
    <col min="15361" max="15361" width="80.85546875" style="2" customWidth="1"/>
    <col min="15362" max="15362" width="16.85546875" style="2" customWidth="1"/>
    <col min="15363" max="15363" width="12.42578125" style="2" customWidth="1"/>
    <col min="15364" max="15364" width="16.85546875" style="2" customWidth="1"/>
    <col min="15365" max="15365" width="15.7109375" style="2" customWidth="1"/>
    <col min="15366" max="15366" width="15.5703125" style="2" customWidth="1"/>
    <col min="15367" max="15367" width="17.42578125" style="2" customWidth="1"/>
    <col min="15368" max="15368" width="26.28515625" style="2" customWidth="1"/>
    <col min="15369" max="15616" width="9.140625" style="2"/>
    <col min="15617" max="15617" width="80.85546875" style="2" customWidth="1"/>
    <col min="15618" max="15618" width="16.85546875" style="2" customWidth="1"/>
    <col min="15619" max="15619" width="12.42578125" style="2" customWidth="1"/>
    <col min="15620" max="15620" width="16.85546875" style="2" customWidth="1"/>
    <col min="15621" max="15621" width="15.7109375" style="2" customWidth="1"/>
    <col min="15622" max="15622" width="15.5703125" style="2" customWidth="1"/>
    <col min="15623" max="15623" width="17.42578125" style="2" customWidth="1"/>
    <col min="15624" max="15624" width="26.28515625" style="2" customWidth="1"/>
    <col min="15625" max="15872" width="9.140625" style="2"/>
    <col min="15873" max="15873" width="80.85546875" style="2" customWidth="1"/>
    <col min="15874" max="15874" width="16.85546875" style="2" customWidth="1"/>
    <col min="15875" max="15875" width="12.42578125" style="2" customWidth="1"/>
    <col min="15876" max="15876" width="16.85546875" style="2" customWidth="1"/>
    <col min="15877" max="15877" width="15.7109375" style="2" customWidth="1"/>
    <col min="15878" max="15878" width="15.5703125" style="2" customWidth="1"/>
    <col min="15879" max="15879" width="17.42578125" style="2" customWidth="1"/>
    <col min="15880" max="15880" width="26.28515625" style="2" customWidth="1"/>
    <col min="15881" max="16128" width="9.140625" style="2"/>
    <col min="16129" max="16129" width="80.85546875" style="2" customWidth="1"/>
    <col min="16130" max="16130" width="16.85546875" style="2" customWidth="1"/>
    <col min="16131" max="16131" width="12.42578125" style="2" customWidth="1"/>
    <col min="16132" max="16132" width="16.85546875" style="2" customWidth="1"/>
    <col min="16133" max="16133" width="15.7109375" style="2" customWidth="1"/>
    <col min="16134" max="16134" width="15.5703125" style="2" customWidth="1"/>
    <col min="16135" max="16135" width="17.42578125" style="2" customWidth="1"/>
    <col min="16136" max="16136" width="26.28515625" style="2" customWidth="1"/>
    <col min="16137" max="16384" width="9.140625" style="2"/>
  </cols>
  <sheetData>
    <row r="1" spans="1:9" ht="87" customHeight="1" x14ac:dyDescent="0.2">
      <c r="B1" s="71" t="s">
        <v>219</v>
      </c>
      <c r="C1" s="71"/>
      <c r="D1" s="71"/>
      <c r="E1" s="71"/>
      <c r="F1" s="71"/>
      <c r="G1" s="69"/>
    </row>
    <row r="2" spans="1:9" ht="39" customHeight="1" x14ac:dyDescent="0.25">
      <c r="A2" s="70" t="s">
        <v>0</v>
      </c>
      <c r="B2" s="70"/>
      <c r="C2" s="70"/>
      <c r="D2" s="70"/>
      <c r="E2" s="70"/>
      <c r="F2" s="70"/>
      <c r="G2" s="3"/>
      <c r="H2" s="3"/>
      <c r="I2" s="3"/>
    </row>
    <row r="3" spans="1:9" x14ac:dyDescent="0.2">
      <c r="B3" s="1"/>
      <c r="C3" s="1"/>
      <c r="D3" s="4"/>
      <c r="F3" s="5" t="s">
        <v>1</v>
      </c>
    </row>
    <row r="4" spans="1:9" ht="54" x14ac:dyDescent="0.2">
      <c r="A4" s="6" t="s">
        <v>2</v>
      </c>
      <c r="B4" s="6" t="s">
        <v>3</v>
      </c>
      <c r="C4" s="7" t="s">
        <v>4</v>
      </c>
      <c r="D4" s="8" t="s">
        <v>5</v>
      </c>
      <c r="E4" s="8" t="s">
        <v>6</v>
      </c>
      <c r="F4" s="9" t="s">
        <v>7</v>
      </c>
    </row>
    <row r="5" spans="1:9" x14ac:dyDescent="0.2">
      <c r="A5" s="10">
        <v>1</v>
      </c>
      <c r="B5" s="11">
        <v>4</v>
      </c>
      <c r="C5" s="11">
        <v>5</v>
      </c>
      <c r="D5" s="12">
        <v>6</v>
      </c>
      <c r="E5" s="11">
        <v>7</v>
      </c>
      <c r="F5" s="11">
        <v>8</v>
      </c>
    </row>
    <row r="6" spans="1:9" s="16" customFormat="1" ht="15.75" x14ac:dyDescent="0.25">
      <c r="A6" s="13" t="s">
        <v>8</v>
      </c>
      <c r="B6" s="14"/>
      <c r="C6" s="14"/>
      <c r="D6" s="15">
        <f>D7+D23+D48+D54+D59+D74+D94+D99+D117+D125+D129+D143+D151+D167+D171+D181+D185+D138+D178</f>
        <v>116732222.72000001</v>
      </c>
      <c r="E6" s="15">
        <f>E7+E23+E48+E54+E59+E74+E94+E99+E117+E125+E129+E143+E151+E167+E171+E181+E185+E138+E178</f>
        <v>-6524057.75</v>
      </c>
      <c r="F6" s="15">
        <f>F7+F23+F48+F54+F59+F74+F94+F99+F117+F125+F129+F143+F151+F167+F171+F181+F185+F138+F178</f>
        <v>110208164.97000001</v>
      </c>
      <c r="H6" s="41"/>
    </row>
    <row r="7" spans="1:9" ht="31.5" x14ac:dyDescent="0.25">
      <c r="A7" s="17" t="s">
        <v>9</v>
      </c>
      <c r="B7" s="18" t="s">
        <v>10</v>
      </c>
      <c r="C7" s="18"/>
      <c r="D7" s="15">
        <f>D8</f>
        <v>1701078.02</v>
      </c>
      <c r="E7" s="15">
        <f>E8</f>
        <v>-47773.61</v>
      </c>
      <c r="F7" s="15">
        <f>F8</f>
        <v>1653304.4100000001</v>
      </c>
      <c r="G7" s="19"/>
      <c r="H7" s="19"/>
    </row>
    <row r="8" spans="1:9" ht="31.5" x14ac:dyDescent="0.25">
      <c r="A8" s="20" t="s">
        <v>11</v>
      </c>
      <c r="B8" s="21" t="s">
        <v>12</v>
      </c>
      <c r="C8" s="21"/>
      <c r="D8" s="22">
        <f>D9+D13+D19</f>
        <v>1701078.02</v>
      </c>
      <c r="E8" s="22">
        <f>E9+E13+E19</f>
        <v>-47773.61</v>
      </c>
      <c r="F8" s="22">
        <f>F9+F13+F19</f>
        <v>1653304.4100000001</v>
      </c>
      <c r="G8" s="19"/>
    </row>
    <row r="9" spans="1:9" ht="30" customHeight="1" x14ac:dyDescent="0.25">
      <c r="A9" s="23" t="s">
        <v>13</v>
      </c>
      <c r="B9" s="21" t="s">
        <v>14</v>
      </c>
      <c r="C9" s="21"/>
      <c r="D9" s="22">
        <f t="shared" ref="D9:F10" si="0">D10</f>
        <v>104964</v>
      </c>
      <c r="E9" s="22">
        <f t="shared" si="0"/>
        <v>0</v>
      </c>
      <c r="F9" s="22">
        <f t="shared" si="0"/>
        <v>104964</v>
      </c>
    </row>
    <row r="10" spans="1:9" ht="48.75" customHeight="1" x14ac:dyDescent="0.25">
      <c r="A10" s="23" t="s">
        <v>15</v>
      </c>
      <c r="B10" s="21" t="s">
        <v>16</v>
      </c>
      <c r="C10" s="21"/>
      <c r="D10" s="22">
        <f t="shared" si="0"/>
        <v>104964</v>
      </c>
      <c r="E10" s="22">
        <f t="shared" si="0"/>
        <v>0</v>
      </c>
      <c r="F10" s="22">
        <f t="shared" si="0"/>
        <v>104964</v>
      </c>
    </row>
    <row r="11" spans="1:9" ht="15.75" x14ac:dyDescent="0.25">
      <c r="A11" s="23" t="s">
        <v>17</v>
      </c>
      <c r="B11" s="21" t="s">
        <v>16</v>
      </c>
      <c r="C11" s="21" t="s">
        <v>18</v>
      </c>
      <c r="D11" s="22">
        <f>D12</f>
        <v>104964</v>
      </c>
      <c r="E11" s="24">
        <f>E12</f>
        <v>0</v>
      </c>
      <c r="F11" s="24">
        <f>F12</f>
        <v>104964</v>
      </c>
    </row>
    <row r="12" spans="1:9" ht="15.75" x14ac:dyDescent="0.25">
      <c r="A12" s="23" t="s">
        <v>19</v>
      </c>
      <c r="B12" s="21" t="s">
        <v>16</v>
      </c>
      <c r="C12" s="21" t="s">
        <v>20</v>
      </c>
      <c r="D12" s="22">
        <v>104964</v>
      </c>
      <c r="E12" s="24"/>
      <c r="F12" s="24">
        <f>SUM(D12:E12)</f>
        <v>104964</v>
      </c>
    </row>
    <row r="13" spans="1:9" ht="31.5" x14ac:dyDescent="0.25">
      <c r="A13" s="23" t="s">
        <v>21</v>
      </c>
      <c r="B13" s="25" t="s">
        <v>22</v>
      </c>
      <c r="C13" s="21"/>
      <c r="D13" s="22">
        <f>D14</f>
        <v>491640</v>
      </c>
      <c r="E13" s="22">
        <f t="shared" ref="E13:F13" si="1">E14</f>
        <v>-47773.61</v>
      </c>
      <c r="F13" s="22">
        <f t="shared" si="1"/>
        <v>443866.39</v>
      </c>
    </row>
    <row r="14" spans="1:9" ht="15.75" x14ac:dyDescent="0.25">
      <c r="A14" s="23" t="s">
        <v>23</v>
      </c>
      <c r="B14" s="21" t="s">
        <v>24</v>
      </c>
      <c r="C14" s="21"/>
      <c r="D14" s="22">
        <f>D15+D17</f>
        <v>491640</v>
      </c>
      <c r="E14" s="22">
        <f t="shared" ref="E14:F14" si="2">E15+E17</f>
        <v>-47773.61</v>
      </c>
      <c r="F14" s="22">
        <f t="shared" si="2"/>
        <v>443866.39</v>
      </c>
    </row>
    <row r="15" spans="1:9" ht="15.75" x14ac:dyDescent="0.25">
      <c r="A15" s="23" t="s">
        <v>29</v>
      </c>
      <c r="B15" s="21" t="s">
        <v>24</v>
      </c>
      <c r="C15" s="21" t="s">
        <v>30</v>
      </c>
      <c r="D15" s="22">
        <f>D16</f>
        <v>5000</v>
      </c>
      <c r="E15" s="24">
        <f>E16</f>
        <v>0</v>
      </c>
      <c r="F15" s="24">
        <f>F16</f>
        <v>5000</v>
      </c>
    </row>
    <row r="16" spans="1:9" ht="31.5" x14ac:dyDescent="0.25">
      <c r="A16" s="28" t="s">
        <v>31</v>
      </c>
      <c r="B16" s="21" t="s">
        <v>24</v>
      </c>
      <c r="C16" s="21" t="s">
        <v>32</v>
      </c>
      <c r="D16" s="22">
        <v>5000</v>
      </c>
      <c r="E16" s="24"/>
      <c r="F16" s="24">
        <f>SUM(D16:E16)</f>
        <v>5000</v>
      </c>
    </row>
    <row r="17" spans="1:7" ht="31.5" x14ac:dyDescent="0.25">
      <c r="A17" s="23" t="s">
        <v>33</v>
      </c>
      <c r="B17" s="21" t="s">
        <v>24</v>
      </c>
      <c r="C17" s="21" t="s">
        <v>34</v>
      </c>
      <c r="D17" s="22">
        <f>D18</f>
        <v>486640</v>
      </c>
      <c r="E17" s="24">
        <f>E18</f>
        <v>-47773.61</v>
      </c>
      <c r="F17" s="24">
        <f>F18</f>
        <v>438866.39</v>
      </c>
    </row>
    <row r="18" spans="1:7" ht="31.5" x14ac:dyDescent="0.25">
      <c r="A18" s="23" t="s">
        <v>35</v>
      </c>
      <c r="B18" s="21" t="s">
        <v>24</v>
      </c>
      <c r="C18" s="21" t="s">
        <v>36</v>
      </c>
      <c r="D18" s="22">
        <v>486640</v>
      </c>
      <c r="E18" s="24">
        <v>-47773.61</v>
      </c>
      <c r="F18" s="24">
        <f>SUM(D18:E18)</f>
        <v>438866.39</v>
      </c>
    </row>
    <row r="19" spans="1:7" ht="33" customHeight="1" x14ac:dyDescent="0.25">
      <c r="A19" s="20" t="s">
        <v>37</v>
      </c>
      <c r="B19" s="21" t="s">
        <v>38</v>
      </c>
      <c r="C19" s="21"/>
      <c r="D19" s="22">
        <f t="shared" ref="D19:F20" si="3">D20</f>
        <v>1104474.02</v>
      </c>
      <c r="E19" s="22">
        <f t="shared" si="3"/>
        <v>0</v>
      </c>
      <c r="F19" s="22">
        <f t="shared" si="3"/>
        <v>1104474.02</v>
      </c>
    </row>
    <row r="20" spans="1:7" ht="31.5" x14ac:dyDescent="0.25">
      <c r="A20" s="20" t="s">
        <v>39</v>
      </c>
      <c r="B20" s="21" t="s">
        <v>40</v>
      </c>
      <c r="C20" s="21"/>
      <c r="D20" s="22">
        <f t="shared" si="3"/>
        <v>1104474.02</v>
      </c>
      <c r="E20" s="22">
        <f t="shared" si="3"/>
        <v>0</v>
      </c>
      <c r="F20" s="22">
        <f t="shared" si="3"/>
        <v>1104474.02</v>
      </c>
    </row>
    <row r="21" spans="1:7" ht="15.75" x14ac:dyDescent="0.25">
      <c r="A21" s="20" t="s">
        <v>29</v>
      </c>
      <c r="B21" s="21" t="s">
        <v>40</v>
      </c>
      <c r="C21" s="21" t="s">
        <v>30</v>
      </c>
      <c r="D21" s="22">
        <f>D22</f>
        <v>1104474.02</v>
      </c>
      <c r="E21" s="24">
        <f>E22</f>
        <v>0</v>
      </c>
      <c r="F21" s="24">
        <f>F22</f>
        <v>1104474.02</v>
      </c>
    </row>
    <row r="22" spans="1:7" ht="15.75" x14ac:dyDescent="0.25">
      <c r="A22" s="20" t="s">
        <v>41</v>
      </c>
      <c r="B22" s="21" t="s">
        <v>40</v>
      </c>
      <c r="C22" s="21" t="s">
        <v>42</v>
      </c>
      <c r="D22" s="22">
        <v>1104474.02</v>
      </c>
      <c r="E22" s="24"/>
      <c r="F22" s="24">
        <f>SUM(D22:E22)</f>
        <v>1104474.02</v>
      </c>
    </row>
    <row r="23" spans="1:7" ht="50.25" customHeight="1" x14ac:dyDescent="0.25">
      <c r="A23" s="29" t="s">
        <v>43</v>
      </c>
      <c r="B23" s="18" t="s">
        <v>44</v>
      </c>
      <c r="C23" s="18"/>
      <c r="D23" s="15">
        <f>D24+D29+D32+D42</f>
        <v>20396082.629999999</v>
      </c>
      <c r="E23" s="15">
        <f>E24+E29+E32+E42</f>
        <v>-502321.66</v>
      </c>
      <c r="F23" s="15">
        <f>F24+F29+F32+F42</f>
        <v>19893760.969999999</v>
      </c>
    </row>
    <row r="24" spans="1:7" ht="15.75" x14ac:dyDescent="0.25">
      <c r="A24" s="23" t="s">
        <v>45</v>
      </c>
      <c r="B24" s="21" t="s">
        <v>46</v>
      </c>
      <c r="C24" s="21"/>
      <c r="D24" s="22">
        <f>D25+D27</f>
        <v>16797790.09</v>
      </c>
      <c r="E24" s="22">
        <f>E25+E27</f>
        <v>-158789.26</v>
      </c>
      <c r="F24" s="22">
        <f>F25+F27</f>
        <v>16639000.83</v>
      </c>
    </row>
    <row r="25" spans="1:7" ht="47.25" customHeight="1" x14ac:dyDescent="0.25">
      <c r="A25" s="23" t="s">
        <v>47</v>
      </c>
      <c r="B25" s="21" t="s">
        <v>46</v>
      </c>
      <c r="C25" s="21" t="s">
        <v>48</v>
      </c>
      <c r="D25" s="22">
        <f>D26</f>
        <v>15629538.43</v>
      </c>
      <c r="E25" s="22">
        <f>E26</f>
        <v>-76360.289999999994</v>
      </c>
      <c r="F25" s="22">
        <f>F26</f>
        <v>15553178.140000001</v>
      </c>
    </row>
    <row r="26" spans="1:7" ht="16.5" customHeight="1" x14ac:dyDescent="0.25">
      <c r="A26" s="23" t="s">
        <v>49</v>
      </c>
      <c r="B26" s="21" t="s">
        <v>46</v>
      </c>
      <c r="C26" s="21" t="s">
        <v>50</v>
      </c>
      <c r="D26" s="22">
        <v>15629538.43</v>
      </c>
      <c r="E26" s="24">
        <v>-76360.289999999994</v>
      </c>
      <c r="F26" s="24">
        <f>SUM(D26:E26)</f>
        <v>15553178.140000001</v>
      </c>
    </row>
    <row r="27" spans="1:7" ht="16.5" customHeight="1" x14ac:dyDescent="0.25">
      <c r="A27" s="23" t="s">
        <v>25</v>
      </c>
      <c r="B27" s="21" t="s">
        <v>46</v>
      </c>
      <c r="C27" s="21" t="s">
        <v>26</v>
      </c>
      <c r="D27" s="22">
        <f>D28</f>
        <v>1168251.6599999999</v>
      </c>
      <c r="E27" s="22">
        <f>E28</f>
        <v>-82428.97</v>
      </c>
      <c r="F27" s="22">
        <f>F28</f>
        <v>1085822.69</v>
      </c>
    </row>
    <row r="28" spans="1:7" ht="31.5" x14ac:dyDescent="0.25">
      <c r="A28" s="23" t="s">
        <v>27</v>
      </c>
      <c r="B28" s="21" t="s">
        <v>46</v>
      </c>
      <c r="C28" s="21" t="s">
        <v>28</v>
      </c>
      <c r="D28" s="22">
        <v>1168251.6599999999</v>
      </c>
      <c r="E28" s="24">
        <v>-82428.97</v>
      </c>
      <c r="F28" s="24">
        <f>SUM(D28:E28)</f>
        <v>1085822.69</v>
      </c>
      <c r="G28" s="19"/>
    </row>
    <row r="29" spans="1:7" ht="31.5" x14ac:dyDescent="0.25">
      <c r="A29" s="23" t="s">
        <v>51</v>
      </c>
      <c r="B29" s="21" t="s">
        <v>52</v>
      </c>
      <c r="C29" s="21"/>
      <c r="D29" s="22">
        <f t="shared" ref="D29:F30" si="4">D30</f>
        <v>1163574.3799999999</v>
      </c>
      <c r="E29" s="22">
        <f t="shared" si="4"/>
        <v>-40.68</v>
      </c>
      <c r="F29" s="22">
        <f t="shared" si="4"/>
        <v>1163533.7</v>
      </c>
    </row>
    <row r="30" spans="1:7" ht="46.5" customHeight="1" x14ac:dyDescent="0.25">
      <c r="A30" s="23" t="s">
        <v>47</v>
      </c>
      <c r="B30" s="21" t="s">
        <v>52</v>
      </c>
      <c r="C30" s="21" t="s">
        <v>48</v>
      </c>
      <c r="D30" s="22">
        <f t="shared" si="4"/>
        <v>1163574.3799999999</v>
      </c>
      <c r="E30" s="22">
        <f t="shared" si="4"/>
        <v>-40.68</v>
      </c>
      <c r="F30" s="22">
        <f t="shared" si="4"/>
        <v>1163533.7</v>
      </c>
    </row>
    <row r="31" spans="1:7" ht="16.5" customHeight="1" x14ac:dyDescent="0.25">
      <c r="A31" s="23" t="s">
        <v>49</v>
      </c>
      <c r="B31" s="21" t="s">
        <v>52</v>
      </c>
      <c r="C31" s="21" t="s">
        <v>50</v>
      </c>
      <c r="D31" s="22">
        <v>1163574.3799999999</v>
      </c>
      <c r="E31" s="24">
        <v>-40.68</v>
      </c>
      <c r="F31" s="24">
        <f>SUM(D31:E31)</f>
        <v>1163533.7</v>
      </c>
    </row>
    <row r="32" spans="1:7" ht="15.75" x14ac:dyDescent="0.25">
      <c r="A32" s="23" t="s">
        <v>53</v>
      </c>
      <c r="B32" s="21" t="s">
        <v>54</v>
      </c>
      <c r="C32" s="21"/>
      <c r="D32" s="22">
        <f>D35+D37+D33+D39</f>
        <v>1348086.16</v>
      </c>
      <c r="E32" s="22">
        <f>E35+E37+E33+E39</f>
        <v>-101990.92</v>
      </c>
      <c r="F32" s="22">
        <f>F35+F37+F33+F39</f>
        <v>1246095.24</v>
      </c>
    </row>
    <row r="33" spans="1:6" ht="15.75" x14ac:dyDescent="0.25">
      <c r="A33" s="23" t="s">
        <v>55</v>
      </c>
      <c r="B33" s="21" t="s">
        <v>54</v>
      </c>
      <c r="C33" s="21" t="s">
        <v>48</v>
      </c>
      <c r="D33" s="22">
        <f>D34</f>
        <v>390089.16</v>
      </c>
      <c r="E33" s="22">
        <f>E34</f>
        <v>-99310.92</v>
      </c>
      <c r="F33" s="22">
        <f>F34</f>
        <v>290778.23999999999</v>
      </c>
    </row>
    <row r="34" spans="1:6" ht="16.5" customHeight="1" x14ac:dyDescent="0.25">
      <c r="A34" s="23" t="s">
        <v>49</v>
      </c>
      <c r="B34" s="21" t="s">
        <v>54</v>
      </c>
      <c r="C34" s="21" t="s">
        <v>50</v>
      </c>
      <c r="D34" s="22">
        <v>390089.16</v>
      </c>
      <c r="E34" s="30">
        <v>-99310.92</v>
      </c>
      <c r="F34" s="24">
        <f>SUM(D34:E34)</f>
        <v>290778.23999999999</v>
      </c>
    </row>
    <row r="35" spans="1:6" ht="16.5" customHeight="1" x14ac:dyDescent="0.25">
      <c r="A35" s="23" t="s">
        <v>25</v>
      </c>
      <c r="B35" s="21" t="s">
        <v>54</v>
      </c>
      <c r="C35" s="21" t="s">
        <v>26</v>
      </c>
      <c r="D35" s="22">
        <f>D36</f>
        <v>467311</v>
      </c>
      <c r="E35" s="22">
        <f>E36</f>
        <v>-2680</v>
      </c>
      <c r="F35" s="22">
        <f>F36</f>
        <v>464631</v>
      </c>
    </row>
    <row r="36" spans="1:6" ht="31.5" x14ac:dyDescent="0.25">
      <c r="A36" s="23" t="s">
        <v>27</v>
      </c>
      <c r="B36" s="21" t="s">
        <v>54</v>
      </c>
      <c r="C36" s="21" t="s">
        <v>28</v>
      </c>
      <c r="D36" s="22">
        <v>467311</v>
      </c>
      <c r="E36" s="24">
        <v>-2680</v>
      </c>
      <c r="F36" s="24">
        <f>SUM(D36:E36)</f>
        <v>464631</v>
      </c>
    </row>
    <row r="37" spans="1:6" ht="15.75" x14ac:dyDescent="0.25">
      <c r="A37" s="23" t="s">
        <v>29</v>
      </c>
      <c r="B37" s="21" t="s">
        <v>54</v>
      </c>
      <c r="C37" s="21" t="s">
        <v>30</v>
      </c>
      <c r="D37" s="22">
        <f>D38</f>
        <v>14000</v>
      </c>
      <c r="E37" s="22">
        <f>E38</f>
        <v>0</v>
      </c>
      <c r="F37" s="22">
        <f>F38</f>
        <v>14000</v>
      </c>
    </row>
    <row r="38" spans="1:6" ht="15.75" x14ac:dyDescent="0.25">
      <c r="A38" s="23" t="s">
        <v>56</v>
      </c>
      <c r="B38" s="21" t="s">
        <v>54</v>
      </c>
      <c r="C38" s="21" t="s">
        <v>57</v>
      </c>
      <c r="D38" s="22">
        <v>14000</v>
      </c>
      <c r="E38" s="24"/>
      <c r="F38" s="24">
        <f>SUM(D38:E38)</f>
        <v>14000</v>
      </c>
    </row>
    <row r="39" spans="1:6" ht="15.75" x14ac:dyDescent="0.25">
      <c r="A39" s="23" t="s">
        <v>58</v>
      </c>
      <c r="B39" s="21" t="s">
        <v>54</v>
      </c>
      <c r="C39" s="21" t="s">
        <v>59</v>
      </c>
      <c r="D39" s="22">
        <f>D41+D40</f>
        <v>476686</v>
      </c>
      <c r="E39" s="22">
        <f>E41+E40</f>
        <v>0</v>
      </c>
      <c r="F39" s="22">
        <f>F41+F40</f>
        <v>476686</v>
      </c>
    </row>
    <row r="40" spans="1:6" ht="15.75" x14ac:dyDescent="0.25">
      <c r="A40" s="23" t="s">
        <v>60</v>
      </c>
      <c r="B40" s="21" t="s">
        <v>54</v>
      </c>
      <c r="C40" s="21" t="s">
        <v>61</v>
      </c>
      <c r="D40" s="22">
        <v>430614</v>
      </c>
      <c r="E40" s="22"/>
      <c r="F40" s="22">
        <f>SUM(D40:E40)</f>
        <v>430614</v>
      </c>
    </row>
    <row r="41" spans="1:6" ht="15.75" x14ac:dyDescent="0.25">
      <c r="A41" s="23" t="s">
        <v>62</v>
      </c>
      <c r="B41" s="21" t="s">
        <v>54</v>
      </c>
      <c r="C41" s="21" t="s">
        <v>63</v>
      </c>
      <c r="D41" s="22">
        <v>46072</v>
      </c>
      <c r="E41" s="30"/>
      <c r="F41" s="24">
        <f>SUM(D41:E41)</f>
        <v>46072</v>
      </c>
    </row>
    <row r="42" spans="1:6" ht="15.75" x14ac:dyDescent="0.25">
      <c r="A42" s="31" t="s">
        <v>45</v>
      </c>
      <c r="B42" s="25" t="s">
        <v>44</v>
      </c>
      <c r="C42" s="25"/>
      <c r="D42" s="22">
        <f>D43</f>
        <v>1086632</v>
      </c>
      <c r="E42" s="22">
        <f>E43</f>
        <v>-241500.79999999999</v>
      </c>
      <c r="F42" s="22">
        <f>F43</f>
        <v>845131.2</v>
      </c>
    </row>
    <row r="43" spans="1:6" ht="47.25" x14ac:dyDescent="0.25">
      <c r="A43" s="31" t="s">
        <v>47</v>
      </c>
      <c r="B43" s="25" t="s">
        <v>64</v>
      </c>
      <c r="C43" s="25"/>
      <c r="D43" s="22">
        <f>D44+D46</f>
        <v>1086632</v>
      </c>
      <c r="E43" s="22">
        <f>E44+E46</f>
        <v>-241500.79999999999</v>
      </c>
      <c r="F43" s="22">
        <f>F44+F46</f>
        <v>845131.2</v>
      </c>
    </row>
    <row r="44" spans="1:6" ht="15.75" x14ac:dyDescent="0.25">
      <c r="A44" s="31" t="s">
        <v>49</v>
      </c>
      <c r="B44" s="25" t="s">
        <v>64</v>
      </c>
      <c r="C44" s="25" t="s">
        <v>48</v>
      </c>
      <c r="D44" s="22">
        <f>D45</f>
        <v>1064432</v>
      </c>
      <c r="E44" s="22">
        <f>E45</f>
        <v>-241500.79999999999</v>
      </c>
      <c r="F44" s="22">
        <f>F45</f>
        <v>822931.2</v>
      </c>
    </row>
    <row r="45" spans="1:6" ht="15.75" x14ac:dyDescent="0.25">
      <c r="A45" s="31" t="s">
        <v>25</v>
      </c>
      <c r="B45" s="25" t="s">
        <v>64</v>
      </c>
      <c r="C45" s="25" t="s">
        <v>50</v>
      </c>
      <c r="D45" s="22">
        <v>1064432</v>
      </c>
      <c r="E45" s="22">
        <v>-241500.79999999999</v>
      </c>
      <c r="F45" s="24">
        <f>SUM(D45:E45)</f>
        <v>822931.2</v>
      </c>
    </row>
    <row r="46" spans="1:6" ht="31.5" x14ac:dyDescent="0.25">
      <c r="A46" s="31" t="s">
        <v>27</v>
      </c>
      <c r="B46" s="25" t="s">
        <v>64</v>
      </c>
      <c r="C46" s="25" t="s">
        <v>26</v>
      </c>
      <c r="D46" s="22">
        <f>D47</f>
        <v>22200</v>
      </c>
      <c r="E46" s="22">
        <f>E47</f>
        <v>0</v>
      </c>
      <c r="F46" s="24">
        <f>F47</f>
        <v>22200</v>
      </c>
    </row>
    <row r="47" spans="1:6" ht="31.5" x14ac:dyDescent="0.25">
      <c r="A47" s="23" t="s">
        <v>27</v>
      </c>
      <c r="B47" s="25" t="s">
        <v>64</v>
      </c>
      <c r="C47" s="25" t="s">
        <v>28</v>
      </c>
      <c r="D47" s="22">
        <v>22200</v>
      </c>
      <c r="E47" s="30"/>
      <c r="F47" s="24">
        <f>SUM(D47:E47)</f>
        <v>22200</v>
      </c>
    </row>
    <row r="48" spans="1:6" ht="28.5" customHeight="1" x14ac:dyDescent="0.25">
      <c r="A48" s="29" t="s">
        <v>65</v>
      </c>
      <c r="B48" s="18" t="s">
        <v>66</v>
      </c>
      <c r="C48" s="18"/>
      <c r="D48" s="15">
        <f>D49</f>
        <v>555000</v>
      </c>
      <c r="E48" s="32">
        <f>E49</f>
        <v>-68231.600000000006</v>
      </c>
      <c r="F48" s="32">
        <f>F49</f>
        <v>486768.4</v>
      </c>
    </row>
    <row r="49" spans="1:6" ht="16.5" customHeight="1" x14ac:dyDescent="0.25">
      <c r="A49" s="23" t="s">
        <v>67</v>
      </c>
      <c r="B49" s="21" t="s">
        <v>68</v>
      </c>
      <c r="C49" s="21"/>
      <c r="D49" s="22">
        <f>D51</f>
        <v>555000</v>
      </c>
      <c r="E49" s="24">
        <f>E51</f>
        <v>-68231.600000000006</v>
      </c>
      <c r="F49" s="24">
        <f>F51</f>
        <v>486768.4</v>
      </c>
    </row>
    <row r="50" spans="1:6" ht="31.5" x14ac:dyDescent="0.25">
      <c r="A50" s="23" t="s">
        <v>69</v>
      </c>
      <c r="B50" s="21" t="s">
        <v>70</v>
      </c>
      <c r="C50" s="21"/>
      <c r="D50" s="22">
        <f>D51</f>
        <v>555000</v>
      </c>
      <c r="E50" s="24">
        <f t="shared" ref="E50:F52" si="5">E51</f>
        <v>-68231.600000000006</v>
      </c>
      <c r="F50" s="24">
        <f t="shared" si="5"/>
        <v>486768.4</v>
      </c>
    </row>
    <row r="51" spans="1:6" ht="16.5" customHeight="1" x14ac:dyDescent="0.25">
      <c r="A51" s="23" t="s">
        <v>71</v>
      </c>
      <c r="B51" s="21" t="s">
        <v>72</v>
      </c>
      <c r="C51" s="21"/>
      <c r="D51" s="22">
        <f>D52</f>
        <v>555000</v>
      </c>
      <c r="E51" s="24">
        <f t="shared" si="5"/>
        <v>-68231.600000000006</v>
      </c>
      <c r="F51" s="24">
        <f t="shared" si="5"/>
        <v>486768.4</v>
      </c>
    </row>
    <row r="52" spans="1:6" ht="16.5" customHeight="1" x14ac:dyDescent="0.25">
      <c r="A52" s="20" t="s">
        <v>25</v>
      </c>
      <c r="B52" s="21" t="s">
        <v>72</v>
      </c>
      <c r="C52" s="21" t="s">
        <v>26</v>
      </c>
      <c r="D52" s="22">
        <f>D53</f>
        <v>555000</v>
      </c>
      <c r="E52" s="24">
        <f t="shared" si="5"/>
        <v>-68231.600000000006</v>
      </c>
      <c r="F52" s="24">
        <f t="shared" si="5"/>
        <v>486768.4</v>
      </c>
    </row>
    <row r="53" spans="1:6" ht="31.5" x14ac:dyDescent="0.25">
      <c r="A53" s="20" t="s">
        <v>27</v>
      </c>
      <c r="B53" s="21" t="s">
        <v>72</v>
      </c>
      <c r="C53" s="21" t="s">
        <v>28</v>
      </c>
      <c r="D53" s="22">
        <v>555000</v>
      </c>
      <c r="E53" s="30">
        <v>-68231.600000000006</v>
      </c>
      <c r="F53" s="24">
        <f>SUM(D53:E53)</f>
        <v>486768.4</v>
      </c>
    </row>
    <row r="54" spans="1:6" ht="31.5" x14ac:dyDescent="0.25">
      <c r="A54" s="17" t="s">
        <v>73</v>
      </c>
      <c r="B54" s="33" t="s">
        <v>74</v>
      </c>
      <c r="C54" s="34"/>
      <c r="D54" s="15">
        <f>D55</f>
        <v>25000</v>
      </c>
      <c r="E54" s="32">
        <f t="shared" ref="E54:F57" si="6">E55</f>
        <v>-25000</v>
      </c>
      <c r="F54" s="32">
        <f t="shared" si="6"/>
        <v>0</v>
      </c>
    </row>
    <row r="55" spans="1:6" ht="47.25" x14ac:dyDescent="0.25">
      <c r="A55" s="20" t="s">
        <v>75</v>
      </c>
      <c r="B55" s="25" t="s">
        <v>76</v>
      </c>
      <c r="C55" s="35"/>
      <c r="D55" s="22">
        <f>D56</f>
        <v>25000</v>
      </c>
      <c r="E55" s="24">
        <f t="shared" si="6"/>
        <v>-25000</v>
      </c>
      <c r="F55" s="24">
        <f t="shared" si="6"/>
        <v>0</v>
      </c>
    </row>
    <row r="56" spans="1:6" ht="16.5" customHeight="1" x14ac:dyDescent="0.25">
      <c r="A56" s="20" t="s">
        <v>77</v>
      </c>
      <c r="B56" s="25" t="s">
        <v>78</v>
      </c>
      <c r="C56" s="21"/>
      <c r="D56" s="22">
        <f>D57</f>
        <v>25000</v>
      </c>
      <c r="E56" s="24">
        <f t="shared" si="6"/>
        <v>-25000</v>
      </c>
      <c r="F56" s="24">
        <f t="shared" si="6"/>
        <v>0</v>
      </c>
    </row>
    <row r="57" spans="1:6" ht="46.5" customHeight="1" x14ac:dyDescent="0.25">
      <c r="A57" s="20" t="s">
        <v>47</v>
      </c>
      <c r="B57" s="25" t="s">
        <v>78</v>
      </c>
      <c r="C57" s="21" t="s">
        <v>48</v>
      </c>
      <c r="D57" s="22">
        <f>D58</f>
        <v>25000</v>
      </c>
      <c r="E57" s="24">
        <f t="shared" si="6"/>
        <v>-25000</v>
      </c>
      <c r="F57" s="24">
        <f t="shared" si="6"/>
        <v>0</v>
      </c>
    </row>
    <row r="58" spans="1:6" ht="15.75" x14ac:dyDescent="0.25">
      <c r="A58" s="20" t="s">
        <v>55</v>
      </c>
      <c r="B58" s="25" t="s">
        <v>78</v>
      </c>
      <c r="C58" s="21" t="s">
        <v>79</v>
      </c>
      <c r="D58" s="22">
        <v>25000</v>
      </c>
      <c r="E58" s="24">
        <v>-25000</v>
      </c>
      <c r="F58" s="24">
        <f>SUM(D58:E58)</f>
        <v>0</v>
      </c>
    </row>
    <row r="59" spans="1:6" ht="34.5" customHeight="1" x14ac:dyDescent="0.25">
      <c r="A59" s="17" t="s">
        <v>80</v>
      </c>
      <c r="B59" s="18" t="s">
        <v>81</v>
      </c>
      <c r="C59" s="18"/>
      <c r="D59" s="15">
        <f>D60+D67+D69+D71</f>
        <v>903669</v>
      </c>
      <c r="E59" s="15">
        <f t="shared" ref="E59:F59" si="7">E60+E67+E69+E71</f>
        <v>-2000</v>
      </c>
      <c r="F59" s="15">
        <f t="shared" si="7"/>
        <v>901669</v>
      </c>
    </row>
    <row r="60" spans="1:6" ht="15.75" x14ac:dyDescent="0.25">
      <c r="A60" s="20" t="s">
        <v>82</v>
      </c>
      <c r="B60" s="25" t="s">
        <v>83</v>
      </c>
      <c r="C60" s="25"/>
      <c r="D60" s="36">
        <f t="shared" ref="D60:F62" si="8">D61</f>
        <v>38040</v>
      </c>
      <c r="E60" s="36">
        <f t="shared" si="8"/>
        <v>0</v>
      </c>
      <c r="F60" s="36">
        <f t="shared" si="8"/>
        <v>38040</v>
      </c>
    </row>
    <row r="61" spans="1:6" ht="15.75" x14ac:dyDescent="0.25">
      <c r="A61" s="20" t="s">
        <v>84</v>
      </c>
      <c r="B61" s="25" t="s">
        <v>85</v>
      </c>
      <c r="C61" s="25" t="s">
        <v>86</v>
      </c>
      <c r="D61" s="36">
        <f t="shared" si="8"/>
        <v>38040</v>
      </c>
      <c r="E61" s="36">
        <f t="shared" si="8"/>
        <v>0</v>
      </c>
      <c r="F61" s="36">
        <f t="shared" si="8"/>
        <v>38040</v>
      </c>
    </row>
    <row r="62" spans="1:6" ht="15.75" x14ac:dyDescent="0.25">
      <c r="A62" s="20" t="s">
        <v>25</v>
      </c>
      <c r="B62" s="25" t="s">
        <v>85</v>
      </c>
      <c r="C62" s="25" t="s">
        <v>26</v>
      </c>
      <c r="D62" s="36">
        <f>D63</f>
        <v>38040</v>
      </c>
      <c r="E62" s="36">
        <f t="shared" si="8"/>
        <v>0</v>
      </c>
      <c r="F62" s="36">
        <f t="shared" si="8"/>
        <v>38040</v>
      </c>
    </row>
    <row r="63" spans="1:6" ht="31.5" x14ac:dyDescent="0.25">
      <c r="A63" s="20" t="s">
        <v>27</v>
      </c>
      <c r="B63" s="25" t="s">
        <v>85</v>
      </c>
      <c r="C63" s="25" t="s">
        <v>28</v>
      </c>
      <c r="D63" s="36">
        <v>38040</v>
      </c>
      <c r="E63" s="36"/>
      <c r="F63" s="36">
        <f>SUM(D63:E63)</f>
        <v>38040</v>
      </c>
    </row>
    <row r="64" spans="1:6" ht="15.75" x14ac:dyDescent="0.25">
      <c r="A64" s="20" t="s">
        <v>87</v>
      </c>
      <c r="B64" s="25" t="s">
        <v>88</v>
      </c>
      <c r="C64" s="37"/>
      <c r="D64" s="38">
        <f>D65</f>
        <v>865629</v>
      </c>
      <c r="E64" s="38">
        <f>E65</f>
        <v>-2000</v>
      </c>
      <c r="F64" s="36">
        <f>F65</f>
        <v>863629</v>
      </c>
    </row>
    <row r="65" spans="1:7" ht="15.75" x14ac:dyDescent="0.25">
      <c r="A65" s="20" t="s">
        <v>89</v>
      </c>
      <c r="B65" s="25" t="s">
        <v>90</v>
      </c>
      <c r="C65" s="37"/>
      <c r="D65" s="38">
        <f>D66+D71</f>
        <v>865629</v>
      </c>
      <c r="E65" s="38">
        <f>E66+E71</f>
        <v>-2000</v>
      </c>
      <c r="F65" s="36">
        <f>F66+F71</f>
        <v>863629</v>
      </c>
    </row>
    <row r="66" spans="1:7" ht="15.75" x14ac:dyDescent="0.25">
      <c r="A66" s="20" t="s">
        <v>91</v>
      </c>
      <c r="B66" s="25" t="s">
        <v>92</v>
      </c>
      <c r="C66" s="37" t="s">
        <v>86</v>
      </c>
      <c r="D66" s="38">
        <f>D69+D67</f>
        <v>515629</v>
      </c>
      <c r="E66" s="38">
        <f>E69+E67</f>
        <v>-2000</v>
      </c>
      <c r="F66" s="38">
        <f>F69+F67</f>
        <v>513629</v>
      </c>
    </row>
    <row r="67" spans="1:7" ht="47.25" x14ac:dyDescent="0.25">
      <c r="A67" s="23" t="s">
        <v>93</v>
      </c>
      <c r="B67" s="25" t="s">
        <v>92</v>
      </c>
      <c r="C67" s="37">
        <v>100</v>
      </c>
      <c r="D67" s="38">
        <f>D68</f>
        <v>100000</v>
      </c>
      <c r="E67" s="38">
        <f>E68</f>
        <v>-2000</v>
      </c>
      <c r="F67" s="38">
        <f>F68</f>
        <v>98000</v>
      </c>
    </row>
    <row r="68" spans="1:7" ht="15.75" x14ac:dyDescent="0.25">
      <c r="A68" s="23" t="s">
        <v>94</v>
      </c>
      <c r="B68" s="25" t="s">
        <v>92</v>
      </c>
      <c r="C68" s="37">
        <v>120</v>
      </c>
      <c r="D68" s="38">
        <v>100000</v>
      </c>
      <c r="E68" s="38">
        <v>-2000</v>
      </c>
      <c r="F68" s="38">
        <f>D68+E68</f>
        <v>98000</v>
      </c>
    </row>
    <row r="69" spans="1:7" ht="15.75" x14ac:dyDescent="0.25">
      <c r="A69" s="20" t="s">
        <v>25</v>
      </c>
      <c r="B69" s="25" t="s">
        <v>92</v>
      </c>
      <c r="C69" s="37" t="s">
        <v>26</v>
      </c>
      <c r="D69" s="38">
        <f>D70</f>
        <v>415629</v>
      </c>
      <c r="E69" s="38">
        <f>E70</f>
        <v>0</v>
      </c>
      <c r="F69" s="36">
        <f>F70</f>
        <v>415629</v>
      </c>
    </row>
    <row r="70" spans="1:7" ht="31.5" x14ac:dyDescent="0.25">
      <c r="A70" s="20" t="s">
        <v>27</v>
      </c>
      <c r="B70" s="25" t="s">
        <v>92</v>
      </c>
      <c r="C70" s="37" t="s">
        <v>28</v>
      </c>
      <c r="D70" s="38">
        <v>415629</v>
      </c>
      <c r="E70" s="30"/>
      <c r="F70" s="36">
        <f>SUM(D70:E70)</f>
        <v>415629</v>
      </c>
    </row>
    <row r="71" spans="1:7" ht="15.75" x14ac:dyDescent="0.25">
      <c r="A71" s="20" t="s">
        <v>95</v>
      </c>
      <c r="B71" s="25" t="s">
        <v>96</v>
      </c>
      <c r="C71" s="25"/>
      <c r="D71" s="39">
        <f t="shared" ref="D71:F72" si="9">D72</f>
        <v>350000</v>
      </c>
      <c r="E71" s="39">
        <f t="shared" si="9"/>
        <v>0</v>
      </c>
      <c r="F71" s="39">
        <f t="shared" si="9"/>
        <v>350000</v>
      </c>
    </row>
    <row r="72" spans="1:7" ht="15.75" x14ac:dyDescent="0.25">
      <c r="A72" s="20" t="s">
        <v>25</v>
      </c>
      <c r="B72" s="25" t="s">
        <v>96</v>
      </c>
      <c r="C72" s="25" t="s">
        <v>26</v>
      </c>
      <c r="D72" s="39">
        <f t="shared" si="9"/>
        <v>350000</v>
      </c>
      <c r="E72" s="39">
        <f t="shared" si="9"/>
        <v>0</v>
      </c>
      <c r="F72" s="39">
        <f t="shared" si="9"/>
        <v>350000</v>
      </c>
    </row>
    <row r="73" spans="1:7" ht="31.5" x14ac:dyDescent="0.25">
      <c r="A73" s="20" t="s">
        <v>97</v>
      </c>
      <c r="B73" s="25" t="s">
        <v>96</v>
      </c>
      <c r="C73" s="25" t="s">
        <v>28</v>
      </c>
      <c r="D73" s="39">
        <v>350000</v>
      </c>
      <c r="E73" s="30"/>
      <c r="F73" s="39">
        <f>SUM(D73:E73)</f>
        <v>350000</v>
      </c>
    </row>
    <row r="74" spans="1:7" s="16" customFormat="1" ht="31.5" x14ac:dyDescent="0.25">
      <c r="A74" s="29" t="s">
        <v>98</v>
      </c>
      <c r="B74" s="18" t="s">
        <v>99</v>
      </c>
      <c r="C74" s="40"/>
      <c r="D74" s="15">
        <f>D75+D89</f>
        <v>20143214.359999999</v>
      </c>
      <c r="E74" s="32">
        <f>E75+E89</f>
        <v>-776198.77</v>
      </c>
      <c r="F74" s="32">
        <f>F75+F89</f>
        <v>19367015.59</v>
      </c>
      <c r="G74" s="41"/>
    </row>
    <row r="75" spans="1:7" s="16" customFormat="1" ht="15.75" x14ac:dyDescent="0.25">
      <c r="A75" s="23" t="s">
        <v>100</v>
      </c>
      <c r="B75" s="21" t="s">
        <v>101</v>
      </c>
      <c r="C75" s="21"/>
      <c r="D75" s="22">
        <f>D76+D84</f>
        <v>18675914.359999999</v>
      </c>
      <c r="E75" s="24">
        <f>E76+E84</f>
        <v>-690198.77</v>
      </c>
      <c r="F75" s="24">
        <f>F76+F84</f>
        <v>17985715.59</v>
      </c>
      <c r="G75" s="41"/>
    </row>
    <row r="76" spans="1:7" s="16" customFormat="1" ht="31.5" x14ac:dyDescent="0.25">
      <c r="A76" s="31" t="s">
        <v>102</v>
      </c>
      <c r="B76" s="25" t="s">
        <v>103</v>
      </c>
      <c r="C76" s="25"/>
      <c r="D76" s="22">
        <f>D77</f>
        <v>16972072.599999998</v>
      </c>
      <c r="E76" s="22">
        <f>E77</f>
        <v>-265708.28999999998</v>
      </c>
      <c r="F76" s="22">
        <f>F77</f>
        <v>16706364.310000001</v>
      </c>
    </row>
    <row r="77" spans="1:7" s="16" customFormat="1" ht="31.5" x14ac:dyDescent="0.25">
      <c r="A77" s="23" t="s">
        <v>104</v>
      </c>
      <c r="B77" s="42" t="s">
        <v>105</v>
      </c>
      <c r="C77" s="43" t="s">
        <v>86</v>
      </c>
      <c r="D77" s="22">
        <f>D78+D81+D82</f>
        <v>16972072.599999998</v>
      </c>
      <c r="E77" s="22">
        <f>E78+E81+E82</f>
        <v>-265708.28999999998</v>
      </c>
      <c r="F77" s="22">
        <f>F78+F81+F82</f>
        <v>16706364.310000001</v>
      </c>
    </row>
    <row r="78" spans="1:7" s="16" customFormat="1" ht="44.25" customHeight="1" x14ac:dyDescent="0.25">
      <c r="A78" s="20" t="s">
        <v>47</v>
      </c>
      <c r="B78" s="42" t="s">
        <v>105</v>
      </c>
      <c r="C78" s="43" t="s">
        <v>48</v>
      </c>
      <c r="D78" s="22">
        <f>D79</f>
        <v>14126066.6</v>
      </c>
      <c r="E78" s="24">
        <f>E79</f>
        <v>0</v>
      </c>
      <c r="F78" s="24">
        <f>F79</f>
        <v>14126066.6</v>
      </c>
    </row>
    <row r="79" spans="1:7" s="16" customFormat="1" ht="15.75" x14ac:dyDescent="0.25">
      <c r="A79" s="20" t="s">
        <v>55</v>
      </c>
      <c r="B79" s="42" t="s">
        <v>105</v>
      </c>
      <c r="C79" s="43" t="s">
        <v>79</v>
      </c>
      <c r="D79" s="22">
        <v>14126066.6</v>
      </c>
      <c r="E79" s="44"/>
      <c r="F79" s="44">
        <f>SUM(D79:E79)</f>
        <v>14126066.6</v>
      </c>
    </row>
    <row r="80" spans="1:7" s="16" customFormat="1" ht="16.5" customHeight="1" x14ac:dyDescent="0.25">
      <c r="A80" s="20" t="s">
        <v>25</v>
      </c>
      <c r="B80" s="42" t="s">
        <v>105</v>
      </c>
      <c r="C80" s="43" t="s">
        <v>26</v>
      </c>
      <c r="D80" s="22">
        <f>D81</f>
        <v>2845971.37</v>
      </c>
      <c r="E80" s="24">
        <f>E81</f>
        <v>-265708.28999999998</v>
      </c>
      <c r="F80" s="24">
        <f>F81</f>
        <v>2580263.08</v>
      </c>
    </row>
    <row r="81" spans="1:6" s="16" customFormat="1" ht="31.5" x14ac:dyDescent="0.25">
      <c r="A81" s="20" t="s">
        <v>27</v>
      </c>
      <c r="B81" s="42" t="s">
        <v>105</v>
      </c>
      <c r="C81" s="43" t="s">
        <v>28</v>
      </c>
      <c r="D81" s="22">
        <v>2845971.37</v>
      </c>
      <c r="E81" s="44">
        <v>-265708.28999999998</v>
      </c>
      <c r="F81" s="44">
        <f>SUM(D81:E81)</f>
        <v>2580263.08</v>
      </c>
    </row>
    <row r="82" spans="1:6" s="16" customFormat="1" ht="15.75" x14ac:dyDescent="0.25">
      <c r="A82" s="27" t="s">
        <v>62</v>
      </c>
      <c r="B82" s="45" t="s">
        <v>105</v>
      </c>
      <c r="C82" s="37">
        <v>850</v>
      </c>
      <c r="D82" s="22">
        <f>D83</f>
        <v>34.630000000000003</v>
      </c>
      <c r="E82" s="22">
        <f>E83</f>
        <v>0</v>
      </c>
      <c r="F82" s="22">
        <f>F83</f>
        <v>34.630000000000003</v>
      </c>
    </row>
    <row r="83" spans="1:6" s="16" customFormat="1" ht="15.75" x14ac:dyDescent="0.25">
      <c r="A83" s="27" t="s">
        <v>106</v>
      </c>
      <c r="B83" s="45" t="s">
        <v>105</v>
      </c>
      <c r="C83" s="37">
        <v>853</v>
      </c>
      <c r="D83" s="22">
        <v>34.630000000000003</v>
      </c>
      <c r="E83" s="22"/>
      <c r="F83" s="24">
        <f>D83+E83</f>
        <v>34.630000000000003</v>
      </c>
    </row>
    <row r="84" spans="1:6" s="16" customFormat="1" ht="31.5" x14ac:dyDescent="0.25">
      <c r="A84" s="20" t="s">
        <v>107</v>
      </c>
      <c r="B84" s="46" t="s">
        <v>108</v>
      </c>
      <c r="C84" s="43"/>
      <c r="D84" s="22">
        <f>D87+D85</f>
        <v>1703841.76</v>
      </c>
      <c r="E84" s="22">
        <f>E87+E85</f>
        <v>-424490.48</v>
      </c>
      <c r="F84" s="22">
        <f>F87+F85</f>
        <v>1279351.28</v>
      </c>
    </row>
    <row r="85" spans="1:6" s="16" customFormat="1" ht="45.75" customHeight="1" x14ac:dyDescent="0.25">
      <c r="A85" s="20" t="s">
        <v>47</v>
      </c>
      <c r="B85" s="46" t="s">
        <v>108</v>
      </c>
      <c r="C85" s="43" t="s">
        <v>48</v>
      </c>
      <c r="D85" s="22">
        <f>D86</f>
        <v>638721.76</v>
      </c>
      <c r="E85" s="22">
        <f>E86</f>
        <v>-309334.98</v>
      </c>
      <c r="F85" s="22">
        <f>F86</f>
        <v>329386.78000000003</v>
      </c>
    </row>
    <row r="86" spans="1:6" s="16" customFormat="1" ht="15.75" x14ac:dyDescent="0.25">
      <c r="A86" s="20" t="s">
        <v>55</v>
      </c>
      <c r="B86" s="46" t="s">
        <v>108</v>
      </c>
      <c r="C86" s="43" t="s">
        <v>79</v>
      </c>
      <c r="D86" s="22">
        <v>638721.76</v>
      </c>
      <c r="E86" s="44">
        <v>-309334.98</v>
      </c>
      <c r="F86" s="44">
        <f>SUM(D86:E86)</f>
        <v>329386.78000000003</v>
      </c>
    </row>
    <row r="87" spans="1:6" s="16" customFormat="1" ht="16.5" customHeight="1" x14ac:dyDescent="0.25">
      <c r="A87" s="20" t="s">
        <v>25</v>
      </c>
      <c r="B87" s="46" t="s">
        <v>108</v>
      </c>
      <c r="C87" s="43" t="s">
        <v>26</v>
      </c>
      <c r="D87" s="22">
        <f>D88</f>
        <v>1065120</v>
      </c>
      <c r="E87" s="22">
        <f>E88</f>
        <v>-115155.5</v>
      </c>
      <c r="F87" s="22">
        <f>F88</f>
        <v>949964.5</v>
      </c>
    </row>
    <row r="88" spans="1:6" s="16" customFormat="1" ht="31.5" x14ac:dyDescent="0.25">
      <c r="A88" s="20" t="s">
        <v>27</v>
      </c>
      <c r="B88" s="46" t="s">
        <v>108</v>
      </c>
      <c r="C88" s="43" t="s">
        <v>28</v>
      </c>
      <c r="D88" s="22">
        <v>1065120</v>
      </c>
      <c r="E88" s="44">
        <v>-115155.5</v>
      </c>
      <c r="F88" s="44">
        <f>SUM(D88:E88)</f>
        <v>949964.5</v>
      </c>
    </row>
    <row r="89" spans="1:6" s="16" customFormat="1" ht="16.5" customHeight="1" x14ac:dyDescent="0.25">
      <c r="A89" s="47" t="s">
        <v>109</v>
      </c>
      <c r="B89" s="42" t="s">
        <v>110</v>
      </c>
      <c r="C89" s="43"/>
      <c r="D89" s="22">
        <f t="shared" ref="D89:F92" si="10">D90</f>
        <v>1467300</v>
      </c>
      <c r="E89" s="24">
        <f t="shared" si="10"/>
        <v>-86000</v>
      </c>
      <c r="F89" s="24">
        <f t="shared" si="10"/>
        <v>1381300</v>
      </c>
    </row>
    <row r="90" spans="1:6" s="16" customFormat="1" ht="31.5" x14ac:dyDescent="0.25">
      <c r="A90" s="23" t="s">
        <v>111</v>
      </c>
      <c r="B90" s="42" t="s">
        <v>112</v>
      </c>
      <c r="C90" s="43"/>
      <c r="D90" s="22">
        <f t="shared" si="10"/>
        <v>1467300</v>
      </c>
      <c r="E90" s="22">
        <f t="shared" si="10"/>
        <v>-86000</v>
      </c>
      <c r="F90" s="22">
        <f t="shared" si="10"/>
        <v>1381300</v>
      </c>
    </row>
    <row r="91" spans="1:6" s="16" customFormat="1" ht="15.75" x14ac:dyDescent="0.25">
      <c r="A91" s="23" t="s">
        <v>113</v>
      </c>
      <c r="B91" s="42" t="s">
        <v>114</v>
      </c>
      <c r="C91" s="43"/>
      <c r="D91" s="22">
        <f t="shared" si="10"/>
        <v>1467300</v>
      </c>
      <c r="E91" s="24">
        <f t="shared" si="10"/>
        <v>-86000</v>
      </c>
      <c r="F91" s="24">
        <f t="shared" si="10"/>
        <v>1381300</v>
      </c>
    </row>
    <row r="92" spans="1:6" s="16" customFormat="1" ht="16.5" customHeight="1" x14ac:dyDescent="0.25">
      <c r="A92" s="20" t="s">
        <v>25</v>
      </c>
      <c r="B92" s="42" t="s">
        <v>114</v>
      </c>
      <c r="C92" s="43" t="s">
        <v>26</v>
      </c>
      <c r="D92" s="22">
        <f t="shared" si="10"/>
        <v>1467300</v>
      </c>
      <c r="E92" s="24">
        <f t="shared" si="10"/>
        <v>-86000</v>
      </c>
      <c r="F92" s="24">
        <f t="shared" si="10"/>
        <v>1381300</v>
      </c>
    </row>
    <row r="93" spans="1:6" s="16" customFormat="1" ht="31.5" x14ac:dyDescent="0.25">
      <c r="A93" s="20" t="s">
        <v>27</v>
      </c>
      <c r="B93" s="42" t="s">
        <v>114</v>
      </c>
      <c r="C93" s="43" t="s">
        <v>28</v>
      </c>
      <c r="D93" s="22">
        <v>1467300</v>
      </c>
      <c r="E93" s="44">
        <v>-86000</v>
      </c>
      <c r="F93" s="44">
        <f>SUM(D93:E93)</f>
        <v>1381300</v>
      </c>
    </row>
    <row r="94" spans="1:6" s="16" customFormat="1" ht="31.5" x14ac:dyDescent="0.25">
      <c r="A94" s="48" t="s">
        <v>115</v>
      </c>
      <c r="B94" s="18" t="s">
        <v>116</v>
      </c>
      <c r="C94" s="18"/>
      <c r="D94" s="49">
        <f>D95</f>
        <v>9197901.4000000004</v>
      </c>
      <c r="E94" s="50">
        <f t="shared" ref="E94:F97" si="11">E95</f>
        <v>-42712.04</v>
      </c>
      <c r="F94" s="50">
        <f t="shared" si="11"/>
        <v>9155189.3600000013</v>
      </c>
    </row>
    <row r="95" spans="1:6" s="16" customFormat="1" ht="47.25" x14ac:dyDescent="0.25">
      <c r="A95" s="51" t="s">
        <v>117</v>
      </c>
      <c r="B95" s="21" t="s">
        <v>118</v>
      </c>
      <c r="C95" s="21"/>
      <c r="D95" s="52">
        <f>D96</f>
        <v>9197901.4000000004</v>
      </c>
      <c r="E95" s="44">
        <f t="shared" si="11"/>
        <v>-42712.04</v>
      </c>
      <c r="F95" s="44">
        <f t="shared" si="11"/>
        <v>9155189.3600000013</v>
      </c>
    </row>
    <row r="96" spans="1:6" s="16" customFormat="1" ht="19.149999999999999" customHeight="1" x14ac:dyDescent="0.25">
      <c r="A96" s="51" t="s">
        <v>119</v>
      </c>
      <c r="B96" s="21" t="s">
        <v>120</v>
      </c>
      <c r="C96" s="21"/>
      <c r="D96" s="52">
        <f>D97</f>
        <v>9197901.4000000004</v>
      </c>
      <c r="E96" s="52">
        <f t="shared" si="11"/>
        <v>-42712.04</v>
      </c>
      <c r="F96" s="52">
        <f t="shared" si="11"/>
        <v>9155189.3600000013</v>
      </c>
    </row>
    <row r="97" spans="1:6" s="16" customFormat="1" ht="31.5" x14ac:dyDescent="0.25">
      <c r="A97" s="51" t="s">
        <v>33</v>
      </c>
      <c r="B97" s="21" t="s">
        <v>120</v>
      </c>
      <c r="C97" s="21" t="s">
        <v>34</v>
      </c>
      <c r="D97" s="52">
        <f>D98</f>
        <v>9197901.4000000004</v>
      </c>
      <c r="E97" s="44">
        <f t="shared" si="11"/>
        <v>-42712.04</v>
      </c>
      <c r="F97" s="44">
        <f t="shared" si="11"/>
        <v>9155189.3600000013</v>
      </c>
    </row>
    <row r="98" spans="1:6" s="16" customFormat="1" ht="15.75" x14ac:dyDescent="0.25">
      <c r="A98" s="51" t="s">
        <v>121</v>
      </c>
      <c r="B98" s="21" t="s">
        <v>120</v>
      </c>
      <c r="C98" s="21" t="s">
        <v>122</v>
      </c>
      <c r="D98" s="52">
        <v>9197901.4000000004</v>
      </c>
      <c r="E98" s="52">
        <v>-42712.04</v>
      </c>
      <c r="F98" s="44">
        <f>SUM(D98:E98)</f>
        <v>9155189.3600000013</v>
      </c>
    </row>
    <row r="99" spans="1:6" s="16" customFormat="1" ht="31.5" x14ac:dyDescent="0.25">
      <c r="A99" s="29" t="s">
        <v>123</v>
      </c>
      <c r="B99" s="18" t="s">
        <v>124</v>
      </c>
      <c r="C99" s="18"/>
      <c r="D99" s="15">
        <f>D100+D112</f>
        <v>5320381.51</v>
      </c>
      <c r="E99" s="15">
        <f>E100+E112</f>
        <v>-4408542.42</v>
      </c>
      <c r="F99" s="15">
        <f>F100+F112</f>
        <v>911839.09000000008</v>
      </c>
    </row>
    <row r="100" spans="1:6" s="16" customFormat="1" ht="16.5" customHeight="1" x14ac:dyDescent="0.25">
      <c r="A100" s="23" t="s">
        <v>125</v>
      </c>
      <c r="B100" s="21" t="s">
        <v>126</v>
      </c>
      <c r="C100" s="21"/>
      <c r="D100" s="22">
        <f t="shared" ref="D100:F101" si="12">D101</f>
        <v>5149359.5999999996</v>
      </c>
      <c r="E100" s="24">
        <f t="shared" si="12"/>
        <v>-4408542.42</v>
      </c>
      <c r="F100" s="24">
        <f t="shared" si="12"/>
        <v>740817.18</v>
      </c>
    </row>
    <row r="101" spans="1:6" s="16" customFormat="1" ht="47.25" x14ac:dyDescent="0.25">
      <c r="A101" s="23" t="s">
        <v>127</v>
      </c>
      <c r="B101" s="21" t="s">
        <v>128</v>
      </c>
      <c r="C101" s="21"/>
      <c r="D101" s="22">
        <f t="shared" si="12"/>
        <v>5149359.5999999996</v>
      </c>
      <c r="E101" s="24">
        <f t="shared" si="12"/>
        <v>-4408542.42</v>
      </c>
      <c r="F101" s="24">
        <f t="shared" si="12"/>
        <v>740817.18</v>
      </c>
    </row>
    <row r="102" spans="1:6" s="16" customFormat="1" ht="16.5" customHeight="1" x14ac:dyDescent="0.25">
      <c r="A102" s="23" t="s">
        <v>129</v>
      </c>
      <c r="B102" s="21" t="s">
        <v>130</v>
      </c>
      <c r="C102" s="21"/>
      <c r="D102" s="22">
        <f>D103+D106+D109</f>
        <v>5149359.5999999996</v>
      </c>
      <c r="E102" s="22">
        <f>E103+E106+E109</f>
        <v>-4408542.42</v>
      </c>
      <c r="F102" s="22">
        <f>F103+F106+F109</f>
        <v>740817.18</v>
      </c>
    </row>
    <row r="103" spans="1:6" s="16" customFormat="1" ht="16.5" customHeight="1" x14ac:dyDescent="0.25">
      <c r="A103" s="23" t="s">
        <v>131</v>
      </c>
      <c r="B103" s="21" t="s">
        <v>132</v>
      </c>
      <c r="C103" s="21"/>
      <c r="D103" s="24">
        <f t="shared" ref="D103:F104" si="13">D104</f>
        <v>394519.78</v>
      </c>
      <c r="E103" s="24">
        <f t="shared" si="13"/>
        <v>0</v>
      </c>
      <c r="F103" s="24">
        <f t="shared" si="13"/>
        <v>394519.78</v>
      </c>
    </row>
    <row r="104" spans="1:6" s="16" customFormat="1" ht="16.5" customHeight="1" x14ac:dyDescent="0.25">
      <c r="A104" s="53" t="s">
        <v>25</v>
      </c>
      <c r="B104" s="21" t="s">
        <v>132</v>
      </c>
      <c r="C104" s="21" t="s">
        <v>26</v>
      </c>
      <c r="D104" s="24">
        <f t="shared" si="13"/>
        <v>394519.78</v>
      </c>
      <c r="E104" s="24">
        <f t="shared" si="13"/>
        <v>0</v>
      </c>
      <c r="F104" s="24">
        <f t="shared" si="13"/>
        <v>394519.78</v>
      </c>
    </row>
    <row r="105" spans="1:6" s="16" customFormat="1" ht="16.5" customHeight="1" x14ac:dyDescent="0.25">
      <c r="A105" s="53" t="s">
        <v>27</v>
      </c>
      <c r="B105" s="21" t="s">
        <v>132</v>
      </c>
      <c r="C105" s="21" t="s">
        <v>28</v>
      </c>
      <c r="D105" s="22">
        <v>394519.78</v>
      </c>
      <c r="E105" s="24"/>
      <c r="F105" s="24">
        <f>D105+E105</f>
        <v>394519.78</v>
      </c>
    </row>
    <row r="106" spans="1:6" s="16" customFormat="1" ht="29.25" customHeight="1" x14ac:dyDescent="0.25">
      <c r="A106" s="31" t="s">
        <v>133</v>
      </c>
      <c r="B106" s="25" t="s">
        <v>134</v>
      </c>
      <c r="C106" s="25"/>
      <c r="D106" s="22">
        <f t="shared" ref="D106:F107" si="14">D107</f>
        <v>346297.4</v>
      </c>
      <c r="E106" s="22">
        <f t="shared" si="14"/>
        <v>0</v>
      </c>
      <c r="F106" s="22">
        <f t="shared" si="14"/>
        <v>346297.4</v>
      </c>
    </row>
    <row r="107" spans="1:6" s="16" customFormat="1" ht="16.5" customHeight="1" x14ac:dyDescent="0.25">
      <c r="A107" s="54" t="s">
        <v>25</v>
      </c>
      <c r="B107" s="25" t="s">
        <v>134</v>
      </c>
      <c r="C107" s="25" t="s">
        <v>26</v>
      </c>
      <c r="D107" s="22">
        <f t="shared" si="14"/>
        <v>346297.4</v>
      </c>
      <c r="E107" s="22">
        <f t="shared" si="14"/>
        <v>0</v>
      </c>
      <c r="F107" s="22">
        <f t="shared" si="14"/>
        <v>346297.4</v>
      </c>
    </row>
    <row r="108" spans="1:6" s="16" customFormat="1" ht="16.5" customHeight="1" x14ac:dyDescent="0.25">
      <c r="A108" s="54" t="s">
        <v>27</v>
      </c>
      <c r="B108" s="25" t="s">
        <v>134</v>
      </c>
      <c r="C108" s="25" t="s">
        <v>28</v>
      </c>
      <c r="D108" s="22">
        <v>346297.4</v>
      </c>
      <c r="E108" s="24"/>
      <c r="F108" s="24">
        <f>D108+E108</f>
        <v>346297.4</v>
      </c>
    </row>
    <row r="109" spans="1:6" s="16" customFormat="1" ht="16.5" customHeight="1" x14ac:dyDescent="0.25">
      <c r="A109" s="55" t="s">
        <v>135</v>
      </c>
      <c r="B109" s="21" t="s">
        <v>136</v>
      </c>
      <c r="C109" s="21"/>
      <c r="D109" s="22">
        <f t="shared" ref="D109:F110" si="15">D110</f>
        <v>4408542.42</v>
      </c>
      <c r="E109" s="24">
        <f t="shared" si="15"/>
        <v>-4408542.42</v>
      </c>
      <c r="F109" s="24">
        <f t="shared" si="15"/>
        <v>0</v>
      </c>
    </row>
    <row r="110" spans="1:6" s="16" customFormat="1" ht="16.5" customHeight="1" x14ac:dyDescent="0.25">
      <c r="A110" s="20" t="s">
        <v>25</v>
      </c>
      <c r="B110" s="21" t="s">
        <v>136</v>
      </c>
      <c r="C110" s="21" t="s">
        <v>26</v>
      </c>
      <c r="D110" s="22">
        <f t="shared" si="15"/>
        <v>4408542.42</v>
      </c>
      <c r="E110" s="24">
        <f t="shared" si="15"/>
        <v>-4408542.42</v>
      </c>
      <c r="F110" s="24">
        <f t="shared" si="15"/>
        <v>0</v>
      </c>
    </row>
    <row r="111" spans="1:6" s="16" customFormat="1" ht="31.5" x14ac:dyDescent="0.25">
      <c r="A111" s="20" t="s">
        <v>27</v>
      </c>
      <c r="B111" s="21" t="s">
        <v>136</v>
      </c>
      <c r="C111" s="21" t="s">
        <v>28</v>
      </c>
      <c r="D111" s="22">
        <v>4408542.42</v>
      </c>
      <c r="E111" s="44">
        <v>-4408542.42</v>
      </c>
      <c r="F111" s="44">
        <f>SUM(D111:E111)</f>
        <v>0</v>
      </c>
    </row>
    <row r="112" spans="1:6" s="16" customFormat="1" ht="31.5" x14ac:dyDescent="0.25">
      <c r="A112" s="23" t="s">
        <v>137</v>
      </c>
      <c r="B112" s="21" t="s">
        <v>138</v>
      </c>
      <c r="C112" s="21"/>
      <c r="D112" s="22">
        <f>D113</f>
        <v>171021.91</v>
      </c>
      <c r="E112" s="24">
        <f t="shared" ref="E112:F115" si="16">E113</f>
        <v>0</v>
      </c>
      <c r="F112" s="24">
        <f t="shared" si="16"/>
        <v>171021.91</v>
      </c>
    </row>
    <row r="113" spans="1:6" s="16" customFormat="1" ht="16.5" customHeight="1" x14ac:dyDescent="0.25">
      <c r="A113" s="23" t="s">
        <v>139</v>
      </c>
      <c r="B113" s="21" t="s">
        <v>140</v>
      </c>
      <c r="C113" s="21"/>
      <c r="D113" s="22">
        <f>D114</f>
        <v>171021.91</v>
      </c>
      <c r="E113" s="24">
        <f t="shared" si="16"/>
        <v>0</v>
      </c>
      <c r="F113" s="24">
        <f t="shared" si="16"/>
        <v>171021.91</v>
      </c>
    </row>
    <row r="114" spans="1:6" s="16" customFormat="1" ht="31.5" x14ac:dyDescent="0.25">
      <c r="A114" s="23" t="s">
        <v>141</v>
      </c>
      <c r="B114" s="21" t="s">
        <v>142</v>
      </c>
      <c r="C114" s="21"/>
      <c r="D114" s="22">
        <f>D115</f>
        <v>171021.91</v>
      </c>
      <c r="E114" s="24">
        <f t="shared" si="16"/>
        <v>0</v>
      </c>
      <c r="F114" s="24">
        <f t="shared" si="16"/>
        <v>171021.91</v>
      </c>
    </row>
    <row r="115" spans="1:6" s="16" customFormat="1" ht="16.5" customHeight="1" x14ac:dyDescent="0.25">
      <c r="A115" s="20" t="s">
        <v>25</v>
      </c>
      <c r="B115" s="21" t="s">
        <v>142</v>
      </c>
      <c r="C115" s="21" t="s">
        <v>26</v>
      </c>
      <c r="D115" s="22">
        <f>D116</f>
        <v>171021.91</v>
      </c>
      <c r="E115" s="22">
        <f t="shared" si="16"/>
        <v>0</v>
      </c>
      <c r="F115" s="22">
        <f t="shared" si="16"/>
        <v>171021.91</v>
      </c>
    </row>
    <row r="116" spans="1:6" s="16" customFormat="1" ht="31.5" x14ac:dyDescent="0.25">
      <c r="A116" s="20" t="s">
        <v>27</v>
      </c>
      <c r="B116" s="21" t="s">
        <v>142</v>
      </c>
      <c r="C116" s="21" t="s">
        <v>28</v>
      </c>
      <c r="D116" s="22">
        <v>171021.91</v>
      </c>
      <c r="E116" s="44"/>
      <c r="F116" s="44">
        <f>SUM(D116:E116)</f>
        <v>171021.91</v>
      </c>
    </row>
    <row r="117" spans="1:6" s="16" customFormat="1" ht="31.5" x14ac:dyDescent="0.25">
      <c r="A117" s="29" t="s">
        <v>143</v>
      </c>
      <c r="B117" s="18" t="s">
        <v>144</v>
      </c>
      <c r="C117" s="18"/>
      <c r="D117" s="15">
        <f>D118</f>
        <v>2964266.42</v>
      </c>
      <c r="E117" s="15">
        <f t="shared" ref="E117:F117" si="17">E118</f>
        <v>0</v>
      </c>
      <c r="F117" s="15">
        <f t="shared" si="17"/>
        <v>2964266.42</v>
      </c>
    </row>
    <row r="118" spans="1:6" s="16" customFormat="1" ht="15.75" x14ac:dyDescent="0.25">
      <c r="A118" s="23" t="s">
        <v>145</v>
      </c>
      <c r="B118" s="21" t="s">
        <v>146</v>
      </c>
      <c r="C118" s="21"/>
      <c r="D118" s="22">
        <f>D119+D123</f>
        <v>2964266.42</v>
      </c>
      <c r="E118" s="22">
        <f t="shared" ref="E118:F118" si="18">E119+E123</f>
        <v>0</v>
      </c>
      <c r="F118" s="22">
        <f t="shared" si="18"/>
        <v>2964266.42</v>
      </c>
    </row>
    <row r="119" spans="1:6" s="16" customFormat="1" ht="31.5" x14ac:dyDescent="0.25">
      <c r="A119" s="23" t="s">
        <v>147</v>
      </c>
      <c r="B119" s="21" t="s">
        <v>148</v>
      </c>
      <c r="C119" s="21"/>
      <c r="D119" s="22">
        <f>D120</f>
        <v>32000</v>
      </c>
      <c r="E119" s="22">
        <f t="shared" ref="E119:F119" si="19">E120</f>
        <v>0</v>
      </c>
      <c r="F119" s="22">
        <f t="shared" si="19"/>
        <v>32000</v>
      </c>
    </row>
    <row r="120" spans="1:6" s="16" customFormat="1" ht="16.5" customHeight="1" x14ac:dyDescent="0.25">
      <c r="A120" s="20" t="s">
        <v>25</v>
      </c>
      <c r="B120" s="21" t="s">
        <v>148</v>
      </c>
      <c r="C120" s="21" t="s">
        <v>26</v>
      </c>
      <c r="D120" s="22">
        <f>D121</f>
        <v>32000</v>
      </c>
      <c r="E120" s="24">
        <f t="shared" ref="E120:F120" si="20">E121</f>
        <v>0</v>
      </c>
      <c r="F120" s="24">
        <f t="shared" si="20"/>
        <v>32000</v>
      </c>
    </row>
    <row r="121" spans="1:6" s="16" customFormat="1" ht="31.5" x14ac:dyDescent="0.25">
      <c r="A121" s="20" t="s">
        <v>27</v>
      </c>
      <c r="B121" s="21" t="s">
        <v>148</v>
      </c>
      <c r="C121" s="21" t="s">
        <v>28</v>
      </c>
      <c r="D121" s="22">
        <v>32000</v>
      </c>
      <c r="E121" s="44"/>
      <c r="F121" s="44">
        <f>SUM(D121:E121)</f>
        <v>32000</v>
      </c>
    </row>
    <row r="122" spans="1:6" s="16" customFormat="1" ht="63" x14ac:dyDescent="0.25">
      <c r="A122" s="20" t="s">
        <v>151</v>
      </c>
      <c r="B122" s="21" t="s">
        <v>152</v>
      </c>
      <c r="C122" s="21"/>
      <c r="D122" s="22">
        <f t="shared" ref="D122:F123" si="21">D123</f>
        <v>2932266.42</v>
      </c>
      <c r="E122" s="22">
        <f t="shared" si="21"/>
        <v>0</v>
      </c>
      <c r="F122" s="22">
        <f t="shared" si="21"/>
        <v>2932266.42</v>
      </c>
    </row>
    <row r="123" spans="1:6" s="16" customFormat="1" ht="15.75" x14ac:dyDescent="0.25">
      <c r="A123" s="20" t="s">
        <v>25</v>
      </c>
      <c r="B123" s="21" t="s">
        <v>152</v>
      </c>
      <c r="C123" s="21" t="s">
        <v>26</v>
      </c>
      <c r="D123" s="22">
        <f t="shared" si="21"/>
        <v>2932266.42</v>
      </c>
      <c r="E123" s="22">
        <f t="shared" si="21"/>
        <v>0</v>
      </c>
      <c r="F123" s="22">
        <f t="shared" si="21"/>
        <v>2932266.42</v>
      </c>
    </row>
    <row r="124" spans="1:6" s="16" customFormat="1" ht="31.5" x14ac:dyDescent="0.25">
      <c r="A124" s="20" t="s">
        <v>27</v>
      </c>
      <c r="B124" s="21" t="s">
        <v>152</v>
      </c>
      <c r="C124" s="21" t="s">
        <v>28</v>
      </c>
      <c r="D124" s="22">
        <v>2932266.42</v>
      </c>
      <c r="E124" s="24"/>
      <c r="F124" s="24">
        <f>D124+E124</f>
        <v>2932266.42</v>
      </c>
    </row>
    <row r="125" spans="1:6" s="16" customFormat="1" ht="36.75" customHeight="1" x14ac:dyDescent="0.25">
      <c r="A125" s="29" t="s">
        <v>153</v>
      </c>
      <c r="B125" s="18" t="s">
        <v>154</v>
      </c>
      <c r="C125" s="18"/>
      <c r="D125" s="15">
        <f>D126</f>
        <v>5487634.46</v>
      </c>
      <c r="E125" s="32">
        <f t="shared" ref="E125:F127" si="22">E126</f>
        <v>0</v>
      </c>
      <c r="F125" s="32">
        <f t="shared" si="22"/>
        <v>5487634.46</v>
      </c>
    </row>
    <row r="126" spans="1:6" s="16" customFormat="1" ht="15.75" x14ac:dyDescent="0.25">
      <c r="A126" s="23" t="s">
        <v>155</v>
      </c>
      <c r="B126" s="21" t="s">
        <v>156</v>
      </c>
      <c r="C126" s="21"/>
      <c r="D126" s="22">
        <f>D127</f>
        <v>5487634.46</v>
      </c>
      <c r="E126" s="24">
        <f t="shared" si="22"/>
        <v>0</v>
      </c>
      <c r="F126" s="24">
        <f t="shared" si="22"/>
        <v>5487634.46</v>
      </c>
    </row>
    <row r="127" spans="1:6" s="16" customFormat="1" ht="16.5" customHeight="1" x14ac:dyDescent="0.25">
      <c r="A127" s="20" t="s">
        <v>25</v>
      </c>
      <c r="B127" s="21" t="s">
        <v>156</v>
      </c>
      <c r="C127" s="21" t="s">
        <v>26</v>
      </c>
      <c r="D127" s="22">
        <f>D128</f>
        <v>5487634.46</v>
      </c>
      <c r="E127" s="24">
        <f t="shared" si="22"/>
        <v>0</v>
      </c>
      <c r="F127" s="24">
        <f t="shared" si="22"/>
        <v>5487634.46</v>
      </c>
    </row>
    <row r="128" spans="1:6" s="16" customFormat="1" ht="31.5" x14ac:dyDescent="0.25">
      <c r="A128" s="20" t="s">
        <v>27</v>
      </c>
      <c r="B128" s="21" t="s">
        <v>156</v>
      </c>
      <c r="C128" s="21" t="s">
        <v>28</v>
      </c>
      <c r="D128" s="22">
        <v>5487634.46</v>
      </c>
      <c r="E128" s="44"/>
      <c r="F128" s="44">
        <f>SUM(D128:E128)</f>
        <v>5487634.46</v>
      </c>
    </row>
    <row r="129" spans="1:6" s="16" customFormat="1" ht="33.75" customHeight="1" x14ac:dyDescent="0.25">
      <c r="A129" s="29" t="s">
        <v>157</v>
      </c>
      <c r="B129" s="18" t="s">
        <v>158</v>
      </c>
      <c r="C129" s="18"/>
      <c r="D129" s="15">
        <f t="shared" ref="D129:F130" si="23">D130</f>
        <v>87000</v>
      </c>
      <c r="E129" s="15">
        <f t="shared" si="23"/>
        <v>-31500</v>
      </c>
      <c r="F129" s="15">
        <f t="shared" si="23"/>
        <v>55500</v>
      </c>
    </row>
    <row r="130" spans="1:6" s="16" customFormat="1" ht="16.5" customHeight="1" x14ac:dyDescent="0.25">
      <c r="A130" s="23" t="s">
        <v>159</v>
      </c>
      <c r="B130" s="21" t="s">
        <v>160</v>
      </c>
      <c r="C130" s="21"/>
      <c r="D130" s="22">
        <f t="shared" si="23"/>
        <v>87000</v>
      </c>
      <c r="E130" s="22">
        <f t="shared" si="23"/>
        <v>-31500</v>
      </c>
      <c r="F130" s="22">
        <f t="shared" si="23"/>
        <v>55500</v>
      </c>
    </row>
    <row r="131" spans="1:6" s="16" customFormat="1" ht="31.5" x14ac:dyDescent="0.25">
      <c r="A131" s="23" t="s">
        <v>161</v>
      </c>
      <c r="B131" s="21" t="s">
        <v>162</v>
      </c>
      <c r="C131" s="21"/>
      <c r="D131" s="22">
        <f>D135+D132</f>
        <v>87000</v>
      </c>
      <c r="E131" s="22">
        <f>E135+E132</f>
        <v>-31500</v>
      </c>
      <c r="F131" s="22">
        <f>F135+F132</f>
        <v>55500</v>
      </c>
    </row>
    <row r="132" spans="1:6" s="16" customFormat="1" ht="15.75" x14ac:dyDescent="0.25">
      <c r="A132" s="23" t="s">
        <v>163</v>
      </c>
      <c r="B132" s="21" t="s">
        <v>164</v>
      </c>
      <c r="C132" s="21"/>
      <c r="D132" s="24">
        <f t="shared" ref="D132:F133" si="24">D133</f>
        <v>60000</v>
      </c>
      <c r="E132" s="24">
        <f t="shared" si="24"/>
        <v>-31500</v>
      </c>
      <c r="F132" s="24">
        <f t="shared" si="24"/>
        <v>28500</v>
      </c>
    </row>
    <row r="133" spans="1:6" s="16" customFormat="1" ht="15.75" x14ac:dyDescent="0.25">
      <c r="A133" s="20" t="s">
        <v>25</v>
      </c>
      <c r="B133" s="21" t="s">
        <v>164</v>
      </c>
      <c r="C133" s="21" t="s">
        <v>26</v>
      </c>
      <c r="D133" s="24">
        <f t="shared" si="24"/>
        <v>60000</v>
      </c>
      <c r="E133" s="24">
        <f t="shared" si="24"/>
        <v>-31500</v>
      </c>
      <c r="F133" s="24">
        <f t="shared" si="24"/>
        <v>28500</v>
      </c>
    </row>
    <row r="134" spans="1:6" s="16" customFormat="1" ht="31.5" x14ac:dyDescent="0.25">
      <c r="A134" s="20" t="s">
        <v>27</v>
      </c>
      <c r="B134" s="21" t="s">
        <v>164</v>
      </c>
      <c r="C134" s="21" t="s">
        <v>28</v>
      </c>
      <c r="D134" s="24">
        <v>60000</v>
      </c>
      <c r="E134" s="24">
        <v>-31500</v>
      </c>
      <c r="F134" s="24">
        <f>D134+E134</f>
        <v>28500</v>
      </c>
    </row>
    <row r="135" spans="1:6" s="16" customFormat="1" ht="15.75" x14ac:dyDescent="0.25">
      <c r="A135" s="55" t="s">
        <v>165</v>
      </c>
      <c r="B135" s="21" t="s">
        <v>166</v>
      </c>
      <c r="C135" s="21"/>
      <c r="D135" s="22">
        <f t="shared" ref="D135:F136" si="25">D136</f>
        <v>27000</v>
      </c>
      <c r="E135" s="24">
        <f t="shared" si="25"/>
        <v>0</v>
      </c>
      <c r="F135" s="24">
        <f t="shared" si="25"/>
        <v>27000</v>
      </c>
    </row>
    <row r="136" spans="1:6" s="16" customFormat="1" ht="16.5" customHeight="1" x14ac:dyDescent="0.25">
      <c r="A136" s="20" t="s">
        <v>25</v>
      </c>
      <c r="B136" s="21" t="s">
        <v>166</v>
      </c>
      <c r="C136" s="21" t="s">
        <v>26</v>
      </c>
      <c r="D136" s="22">
        <f t="shared" si="25"/>
        <v>27000</v>
      </c>
      <c r="E136" s="24">
        <f t="shared" si="25"/>
        <v>0</v>
      </c>
      <c r="F136" s="24">
        <f t="shared" si="25"/>
        <v>27000</v>
      </c>
    </row>
    <row r="137" spans="1:6" s="16" customFormat="1" ht="31.5" x14ac:dyDescent="0.25">
      <c r="A137" s="20" t="s">
        <v>27</v>
      </c>
      <c r="B137" s="21" t="s">
        <v>166</v>
      </c>
      <c r="C137" s="21" t="s">
        <v>28</v>
      </c>
      <c r="D137" s="22">
        <v>27000</v>
      </c>
      <c r="E137" s="44"/>
      <c r="F137" s="44">
        <f>SUM(D137:E137)</f>
        <v>27000</v>
      </c>
    </row>
    <row r="138" spans="1:6" s="16" customFormat="1" ht="31.5" x14ac:dyDescent="0.25">
      <c r="A138" s="29" t="s">
        <v>167</v>
      </c>
      <c r="B138" s="33" t="s">
        <v>168</v>
      </c>
      <c r="C138" s="33"/>
      <c r="D138" s="56">
        <f t="shared" ref="D138:F140" si="26">D139</f>
        <v>100000</v>
      </c>
      <c r="E138" s="56">
        <f t="shared" si="26"/>
        <v>0</v>
      </c>
      <c r="F138" s="56">
        <f t="shared" si="26"/>
        <v>100000</v>
      </c>
    </row>
    <row r="139" spans="1:6" s="16" customFormat="1" ht="31.5" x14ac:dyDescent="0.25">
      <c r="A139" s="26" t="s">
        <v>169</v>
      </c>
      <c r="B139" s="25" t="s">
        <v>170</v>
      </c>
      <c r="C139" s="25"/>
      <c r="D139" s="57">
        <f t="shared" si="26"/>
        <v>100000</v>
      </c>
      <c r="E139" s="57">
        <f t="shared" si="26"/>
        <v>0</v>
      </c>
      <c r="F139" s="57">
        <f t="shared" si="26"/>
        <v>100000</v>
      </c>
    </row>
    <row r="140" spans="1:6" s="16" customFormat="1" ht="15.75" x14ac:dyDescent="0.25">
      <c r="A140" s="26" t="s">
        <v>171</v>
      </c>
      <c r="B140" s="25" t="s">
        <v>172</v>
      </c>
      <c r="C140" s="25"/>
      <c r="D140" s="57">
        <f>D141</f>
        <v>100000</v>
      </c>
      <c r="E140" s="57">
        <f t="shared" si="26"/>
        <v>0</v>
      </c>
      <c r="F140" s="57">
        <f t="shared" si="26"/>
        <v>100000</v>
      </c>
    </row>
    <row r="141" spans="1:6" s="16" customFormat="1" ht="15.75" x14ac:dyDescent="0.25">
      <c r="A141" s="20" t="s">
        <v>25</v>
      </c>
      <c r="B141" s="25" t="s">
        <v>172</v>
      </c>
      <c r="C141" s="21" t="s">
        <v>26</v>
      </c>
      <c r="D141" s="57">
        <f>D142</f>
        <v>100000</v>
      </c>
      <c r="E141" s="57">
        <f>E142</f>
        <v>0</v>
      </c>
      <c r="F141" s="57">
        <f>F142</f>
        <v>100000</v>
      </c>
    </row>
    <row r="142" spans="1:6" s="16" customFormat="1" ht="31.5" x14ac:dyDescent="0.25">
      <c r="A142" s="20" t="s">
        <v>27</v>
      </c>
      <c r="B142" s="25" t="s">
        <v>172</v>
      </c>
      <c r="C142" s="21" t="s">
        <v>28</v>
      </c>
      <c r="D142" s="57">
        <v>100000</v>
      </c>
      <c r="E142" s="44"/>
      <c r="F142" s="44">
        <f>SUM(D142:E142)</f>
        <v>100000</v>
      </c>
    </row>
    <row r="143" spans="1:6" s="16" customFormat="1" ht="28.5" customHeight="1" x14ac:dyDescent="0.25">
      <c r="A143" s="29" t="s">
        <v>173</v>
      </c>
      <c r="B143" s="18" t="s">
        <v>174</v>
      </c>
      <c r="C143" s="18"/>
      <c r="D143" s="15">
        <f t="shared" ref="D143:F144" si="27">D144</f>
        <v>6657339.4800000004</v>
      </c>
      <c r="E143" s="32">
        <f t="shared" si="27"/>
        <v>-57386.62</v>
      </c>
      <c r="F143" s="32">
        <f t="shared" si="27"/>
        <v>6599952.8600000003</v>
      </c>
    </row>
    <row r="144" spans="1:6" s="16" customFormat="1" ht="47.25" x14ac:dyDescent="0.25">
      <c r="A144" s="23" t="s">
        <v>175</v>
      </c>
      <c r="B144" s="21" t="s">
        <v>176</v>
      </c>
      <c r="C144" s="21"/>
      <c r="D144" s="22">
        <f t="shared" si="27"/>
        <v>6657339.4800000004</v>
      </c>
      <c r="E144" s="24">
        <f t="shared" si="27"/>
        <v>-57386.62</v>
      </c>
      <c r="F144" s="24">
        <f t="shared" si="27"/>
        <v>6599952.8600000003</v>
      </c>
    </row>
    <row r="145" spans="1:6" s="16" customFormat="1" ht="31.5" x14ac:dyDescent="0.25">
      <c r="A145" s="23" t="s">
        <v>177</v>
      </c>
      <c r="B145" s="21" t="s">
        <v>178</v>
      </c>
      <c r="C145" s="21"/>
      <c r="D145" s="22">
        <f>D146+D149</f>
        <v>6657339.4800000004</v>
      </c>
      <c r="E145" s="24">
        <f>E146+E149</f>
        <v>-57386.62</v>
      </c>
      <c r="F145" s="24">
        <f>F146+F149</f>
        <v>6599952.8600000003</v>
      </c>
    </row>
    <row r="146" spans="1:6" s="16" customFormat="1" ht="45.75" customHeight="1" x14ac:dyDescent="0.25">
      <c r="A146" s="23" t="s">
        <v>47</v>
      </c>
      <c r="B146" s="21" t="s">
        <v>178</v>
      </c>
      <c r="C146" s="21" t="s">
        <v>48</v>
      </c>
      <c r="D146" s="22">
        <f>D148+D147</f>
        <v>6605730.8600000003</v>
      </c>
      <c r="E146" s="24">
        <f>E148+E147</f>
        <v>-21278</v>
      </c>
      <c r="F146" s="24">
        <f>F148+F147</f>
        <v>6584452.8600000003</v>
      </c>
    </row>
    <row r="147" spans="1:6" s="16" customFormat="1" ht="15.75" x14ac:dyDescent="0.25">
      <c r="A147" s="23" t="s">
        <v>55</v>
      </c>
      <c r="B147" s="21" t="s">
        <v>178</v>
      </c>
      <c r="C147" s="21" t="s">
        <v>79</v>
      </c>
      <c r="D147" s="22">
        <v>15300</v>
      </c>
      <c r="E147" s="44"/>
      <c r="F147" s="44">
        <f>SUM(D147:E147)</f>
        <v>15300</v>
      </c>
    </row>
    <row r="148" spans="1:6" s="16" customFormat="1" ht="16.5" customHeight="1" x14ac:dyDescent="0.25">
      <c r="A148" s="23" t="s">
        <v>49</v>
      </c>
      <c r="B148" s="21" t="s">
        <v>178</v>
      </c>
      <c r="C148" s="21" t="s">
        <v>50</v>
      </c>
      <c r="D148" s="22">
        <v>6590430.8600000003</v>
      </c>
      <c r="E148" s="44">
        <v>-21278</v>
      </c>
      <c r="F148" s="44">
        <f>SUM(D148:E148)</f>
        <v>6569152.8600000003</v>
      </c>
    </row>
    <row r="149" spans="1:6" s="16" customFormat="1" ht="16.5" customHeight="1" x14ac:dyDescent="0.25">
      <c r="A149" s="23" t="s">
        <v>25</v>
      </c>
      <c r="B149" s="21" t="s">
        <v>178</v>
      </c>
      <c r="C149" s="21" t="s">
        <v>26</v>
      </c>
      <c r="D149" s="22">
        <f>D150</f>
        <v>51608.62</v>
      </c>
      <c r="E149" s="24">
        <f>E150</f>
        <v>-36108.620000000003</v>
      </c>
      <c r="F149" s="24">
        <f>F150</f>
        <v>15500</v>
      </c>
    </row>
    <row r="150" spans="1:6" s="16" customFormat="1" ht="31.5" x14ac:dyDescent="0.25">
      <c r="A150" s="23" t="s">
        <v>27</v>
      </c>
      <c r="B150" s="21" t="s">
        <v>178</v>
      </c>
      <c r="C150" s="21" t="s">
        <v>28</v>
      </c>
      <c r="D150" s="22">
        <v>51608.62</v>
      </c>
      <c r="E150" s="44">
        <v>-36108.620000000003</v>
      </c>
      <c r="F150" s="44">
        <f>SUM(D150:E150)</f>
        <v>15500</v>
      </c>
    </row>
    <row r="151" spans="1:6" s="16" customFormat="1" ht="31.5" x14ac:dyDescent="0.25">
      <c r="A151" s="58" t="s">
        <v>179</v>
      </c>
      <c r="B151" s="33" t="s">
        <v>180</v>
      </c>
      <c r="C151" s="18"/>
      <c r="D151" s="15">
        <f>D152+D156+D158+D164</f>
        <v>20632127.010000002</v>
      </c>
      <c r="E151" s="15">
        <f>E152+E156+E158+E164</f>
        <v>-200000</v>
      </c>
      <c r="F151" s="15">
        <f>F152+F156+F158+F164</f>
        <v>20432127.010000002</v>
      </c>
    </row>
    <row r="152" spans="1:6" s="16" customFormat="1" ht="31.5" x14ac:dyDescent="0.25">
      <c r="A152" s="23" t="s">
        <v>181</v>
      </c>
      <c r="B152" s="21" t="s">
        <v>182</v>
      </c>
      <c r="C152" s="21"/>
      <c r="D152" s="22">
        <f>D153</f>
        <v>200000</v>
      </c>
      <c r="E152" s="24">
        <f t="shared" ref="E152:F154" si="28">E153</f>
        <v>-200000</v>
      </c>
      <c r="F152" s="24">
        <f t="shared" si="28"/>
        <v>0</v>
      </c>
    </row>
    <row r="153" spans="1:6" s="16" customFormat="1" ht="15" customHeight="1" x14ac:dyDescent="0.25">
      <c r="A153" s="23" t="s">
        <v>183</v>
      </c>
      <c r="B153" s="21" t="s">
        <v>182</v>
      </c>
      <c r="C153" s="21"/>
      <c r="D153" s="22">
        <f>D154</f>
        <v>200000</v>
      </c>
      <c r="E153" s="24">
        <f t="shared" si="28"/>
        <v>-200000</v>
      </c>
      <c r="F153" s="24">
        <f t="shared" si="28"/>
        <v>0</v>
      </c>
    </row>
    <row r="154" spans="1:6" s="16" customFormat="1" ht="15.75" x14ac:dyDescent="0.25">
      <c r="A154" s="23" t="s">
        <v>58</v>
      </c>
      <c r="B154" s="21" t="s">
        <v>182</v>
      </c>
      <c r="C154" s="21" t="s">
        <v>59</v>
      </c>
      <c r="D154" s="22">
        <f>D155</f>
        <v>200000</v>
      </c>
      <c r="E154" s="24">
        <f t="shared" si="28"/>
        <v>-200000</v>
      </c>
      <c r="F154" s="24">
        <f t="shared" si="28"/>
        <v>0</v>
      </c>
    </row>
    <row r="155" spans="1:6" s="16" customFormat="1" ht="15.75" x14ac:dyDescent="0.25">
      <c r="A155" s="23" t="s">
        <v>184</v>
      </c>
      <c r="B155" s="21" t="s">
        <v>182</v>
      </c>
      <c r="C155" s="21" t="s">
        <v>185</v>
      </c>
      <c r="D155" s="22">
        <v>200000</v>
      </c>
      <c r="E155" s="44">
        <v>-200000</v>
      </c>
      <c r="F155" s="44">
        <f>SUM(D155:E155)</f>
        <v>0</v>
      </c>
    </row>
    <row r="156" spans="1:6" s="16" customFormat="1" ht="31.5" x14ac:dyDescent="0.25">
      <c r="A156" s="23" t="s">
        <v>186</v>
      </c>
      <c r="B156" s="21" t="s">
        <v>187</v>
      </c>
      <c r="C156" s="21" t="s">
        <v>188</v>
      </c>
      <c r="D156" s="24">
        <f>D157</f>
        <v>457002</v>
      </c>
      <c r="E156" s="24">
        <f>E157</f>
        <v>0</v>
      </c>
      <c r="F156" s="24">
        <f>F157</f>
        <v>457002</v>
      </c>
    </row>
    <row r="157" spans="1:6" s="16" customFormat="1" ht="15.75" x14ac:dyDescent="0.25">
      <c r="A157" s="23" t="s">
        <v>49</v>
      </c>
      <c r="B157" s="21" t="s">
        <v>187</v>
      </c>
      <c r="C157" s="21" t="s">
        <v>50</v>
      </c>
      <c r="D157" s="24">
        <v>457002</v>
      </c>
      <c r="E157" s="24"/>
      <c r="F157" s="24">
        <f>D157+E157</f>
        <v>457002</v>
      </c>
    </row>
    <row r="158" spans="1:6" s="16" customFormat="1" ht="31.5" x14ac:dyDescent="0.25">
      <c r="A158" s="23" t="s">
        <v>189</v>
      </c>
      <c r="B158" s="21" t="s">
        <v>190</v>
      </c>
      <c r="C158" s="21"/>
      <c r="D158" s="24">
        <f>D161+D159</f>
        <v>16737833.35</v>
      </c>
      <c r="E158" s="24">
        <f>E161+E159</f>
        <v>0</v>
      </c>
      <c r="F158" s="24">
        <f>F161+F159</f>
        <v>16737833.35</v>
      </c>
    </row>
    <row r="159" spans="1:6" s="16" customFormat="1" ht="15.75" x14ac:dyDescent="0.25">
      <c r="A159" s="51" t="s">
        <v>25</v>
      </c>
      <c r="B159" s="21" t="s">
        <v>190</v>
      </c>
      <c r="C159" s="21" t="s">
        <v>26</v>
      </c>
      <c r="D159" s="24">
        <f>D160</f>
        <v>653447.35</v>
      </c>
      <c r="E159" s="24">
        <f>E160</f>
        <v>0</v>
      </c>
      <c r="F159" s="24">
        <f>F160</f>
        <v>653447.35</v>
      </c>
    </row>
    <row r="160" spans="1:6" s="16" customFormat="1" ht="31.5" x14ac:dyDescent="0.25">
      <c r="A160" s="51" t="s">
        <v>27</v>
      </c>
      <c r="B160" s="21" t="s">
        <v>190</v>
      </c>
      <c r="C160" s="21" t="s">
        <v>28</v>
      </c>
      <c r="D160" s="24">
        <v>653447.35</v>
      </c>
      <c r="E160" s="24"/>
      <c r="F160" s="24">
        <f>D160+E160</f>
        <v>653447.35</v>
      </c>
    </row>
    <row r="161" spans="1:8" s="16" customFormat="1" ht="15.75" x14ac:dyDescent="0.25">
      <c r="A161" s="23" t="s">
        <v>58</v>
      </c>
      <c r="B161" s="21" t="s">
        <v>190</v>
      </c>
      <c r="C161" s="21" t="s">
        <v>59</v>
      </c>
      <c r="D161" s="24">
        <f>D163+D162</f>
        <v>16084386</v>
      </c>
      <c r="E161" s="24">
        <f>E163+E162</f>
        <v>0</v>
      </c>
      <c r="F161" s="24">
        <f>F163+F162</f>
        <v>16084386</v>
      </c>
      <c r="H161" s="41"/>
    </row>
    <row r="162" spans="1:8" s="16" customFormat="1" ht="47.25" x14ac:dyDescent="0.25">
      <c r="A162" s="23" t="s">
        <v>149</v>
      </c>
      <c r="B162" s="21" t="s">
        <v>190</v>
      </c>
      <c r="C162" s="21" t="s">
        <v>150</v>
      </c>
      <c r="D162" s="24">
        <v>15500000</v>
      </c>
      <c r="E162" s="24"/>
      <c r="F162" s="24">
        <f>D162+E162</f>
        <v>15500000</v>
      </c>
    </row>
    <row r="163" spans="1:8" s="16" customFormat="1" ht="15.75" x14ac:dyDescent="0.25">
      <c r="A163" s="23" t="s">
        <v>60</v>
      </c>
      <c r="B163" s="21" t="s">
        <v>190</v>
      </c>
      <c r="C163" s="21" t="s">
        <v>61</v>
      </c>
      <c r="D163" s="24">
        <v>584386</v>
      </c>
      <c r="E163" s="24"/>
      <c r="F163" s="24">
        <f>D163+E163</f>
        <v>584386</v>
      </c>
    </row>
    <row r="164" spans="1:8" s="16" customFormat="1" ht="31.5" x14ac:dyDescent="0.25">
      <c r="A164" s="51" t="s">
        <v>191</v>
      </c>
      <c r="B164" s="21" t="s">
        <v>192</v>
      </c>
      <c r="C164" s="21"/>
      <c r="D164" s="22">
        <f t="shared" ref="D164:F165" si="29">D165</f>
        <v>3237291.66</v>
      </c>
      <c r="E164" s="24">
        <f t="shared" si="29"/>
        <v>0</v>
      </c>
      <c r="F164" s="24">
        <f t="shared" si="29"/>
        <v>3237291.66</v>
      </c>
    </row>
    <row r="165" spans="1:8" s="16" customFormat="1" ht="16.5" customHeight="1" x14ac:dyDescent="0.25">
      <c r="A165" s="51" t="s">
        <v>25</v>
      </c>
      <c r="B165" s="21" t="s">
        <v>192</v>
      </c>
      <c r="C165" s="21" t="s">
        <v>26</v>
      </c>
      <c r="D165" s="22">
        <f>D166</f>
        <v>3237291.66</v>
      </c>
      <c r="E165" s="24">
        <f t="shared" si="29"/>
        <v>0</v>
      </c>
      <c r="F165" s="24">
        <f t="shared" si="29"/>
        <v>3237291.66</v>
      </c>
    </row>
    <row r="166" spans="1:8" s="16" customFormat="1" ht="31.5" x14ac:dyDescent="0.25">
      <c r="A166" s="51" t="s">
        <v>27</v>
      </c>
      <c r="B166" s="21" t="s">
        <v>192</v>
      </c>
      <c r="C166" s="21" t="s">
        <v>28</v>
      </c>
      <c r="D166" s="22">
        <v>3237291.66</v>
      </c>
      <c r="E166" s="44"/>
      <c r="F166" s="44">
        <f>SUM(D166:E166)</f>
        <v>3237291.66</v>
      </c>
    </row>
    <row r="167" spans="1:8" s="59" customFormat="1" ht="15.75" x14ac:dyDescent="0.25">
      <c r="A167" s="29" t="s">
        <v>193</v>
      </c>
      <c r="B167" s="18" t="s">
        <v>194</v>
      </c>
      <c r="C167" s="18"/>
      <c r="D167" s="15">
        <f>D168</f>
        <v>83712</v>
      </c>
      <c r="E167" s="32">
        <f t="shared" ref="E167:F169" si="30">E168</f>
        <v>0</v>
      </c>
      <c r="F167" s="32">
        <f t="shared" si="30"/>
        <v>83712</v>
      </c>
    </row>
    <row r="168" spans="1:8" s="16" customFormat="1" ht="47.25" x14ac:dyDescent="0.25">
      <c r="A168" s="23" t="s">
        <v>195</v>
      </c>
      <c r="B168" s="21" t="s">
        <v>196</v>
      </c>
      <c r="C168" s="18"/>
      <c r="D168" s="60">
        <f>D169</f>
        <v>83712</v>
      </c>
      <c r="E168" s="61">
        <f t="shared" si="30"/>
        <v>0</v>
      </c>
      <c r="F168" s="61">
        <f t="shared" si="30"/>
        <v>83712</v>
      </c>
    </row>
    <row r="169" spans="1:8" s="16" customFormat="1" ht="15.75" x14ac:dyDescent="0.25">
      <c r="A169" s="23" t="s">
        <v>17</v>
      </c>
      <c r="B169" s="21" t="s">
        <v>196</v>
      </c>
      <c r="C169" s="21" t="s">
        <v>18</v>
      </c>
      <c r="D169" s="60">
        <f>D170</f>
        <v>83712</v>
      </c>
      <c r="E169" s="61">
        <f t="shared" si="30"/>
        <v>0</v>
      </c>
      <c r="F169" s="61">
        <f t="shared" si="30"/>
        <v>83712</v>
      </c>
    </row>
    <row r="170" spans="1:8" s="16" customFormat="1" ht="15.75" x14ac:dyDescent="0.25">
      <c r="A170" s="23" t="s">
        <v>19</v>
      </c>
      <c r="B170" s="21" t="s">
        <v>196</v>
      </c>
      <c r="C170" s="21" t="s">
        <v>20</v>
      </c>
      <c r="D170" s="60">
        <v>83712</v>
      </c>
      <c r="E170" s="44"/>
      <c r="F170" s="44">
        <f>SUM(D170:E170)</f>
        <v>83712</v>
      </c>
    </row>
    <row r="171" spans="1:8" s="62" customFormat="1" ht="31.5" x14ac:dyDescent="0.25">
      <c r="A171" s="58" t="s">
        <v>197</v>
      </c>
      <c r="B171" s="33" t="s">
        <v>198</v>
      </c>
      <c r="C171" s="33"/>
      <c r="D171" s="15">
        <f>D172</f>
        <v>20866839.73</v>
      </c>
      <c r="E171" s="15">
        <f t="shared" ref="E171:F174" si="31">E172</f>
        <v>-283936.52999999997</v>
      </c>
      <c r="F171" s="15">
        <f t="shared" si="31"/>
        <v>20582903.199999999</v>
      </c>
    </row>
    <row r="172" spans="1:8" s="62" customFormat="1" ht="16.5" customHeight="1" x14ac:dyDescent="0.25">
      <c r="A172" s="31" t="s">
        <v>199</v>
      </c>
      <c r="B172" s="25" t="s">
        <v>200</v>
      </c>
      <c r="C172" s="33"/>
      <c r="D172" s="22">
        <f>D173</f>
        <v>20866839.73</v>
      </c>
      <c r="E172" s="22">
        <f t="shared" si="31"/>
        <v>-283936.52999999997</v>
      </c>
      <c r="F172" s="22">
        <f t="shared" si="31"/>
        <v>20582903.199999999</v>
      </c>
    </row>
    <row r="173" spans="1:8" s="62" customFormat="1" ht="15.75" x14ac:dyDescent="0.25">
      <c r="A173" s="63" t="s">
        <v>201</v>
      </c>
      <c r="B173" s="25" t="s">
        <v>202</v>
      </c>
      <c r="C173" s="33"/>
      <c r="D173" s="22">
        <f>D174+D176</f>
        <v>20866839.73</v>
      </c>
      <c r="E173" s="22">
        <f>E174+E176</f>
        <v>-283936.52999999997</v>
      </c>
      <c r="F173" s="22">
        <f>F174+F176</f>
        <v>20582903.199999999</v>
      </c>
    </row>
    <row r="174" spans="1:8" s="62" customFormat="1" ht="16.5" customHeight="1" x14ac:dyDescent="0.25">
      <c r="A174" s="26" t="s">
        <v>25</v>
      </c>
      <c r="B174" s="25" t="s">
        <v>202</v>
      </c>
      <c r="C174" s="25" t="s">
        <v>26</v>
      </c>
      <c r="D174" s="22">
        <f>D175</f>
        <v>5673806.8300000001</v>
      </c>
      <c r="E174" s="22">
        <f t="shared" si="31"/>
        <v>-4668.2299999999996</v>
      </c>
      <c r="F174" s="22">
        <f t="shared" si="31"/>
        <v>5669138.5999999996</v>
      </c>
    </row>
    <row r="175" spans="1:8" s="62" customFormat="1" ht="31.5" x14ac:dyDescent="0.25">
      <c r="A175" s="26" t="s">
        <v>27</v>
      </c>
      <c r="B175" s="25" t="s">
        <v>202</v>
      </c>
      <c r="C175" s="25" t="s">
        <v>28</v>
      </c>
      <c r="D175" s="22">
        <v>5673806.8300000001</v>
      </c>
      <c r="E175" s="52">
        <v>-4668.2299999999996</v>
      </c>
      <c r="F175" s="52">
        <f>SUM(D175:E175)</f>
        <v>5669138.5999999996</v>
      </c>
    </row>
    <row r="176" spans="1:8" s="62" customFormat="1" ht="31.5" x14ac:dyDescent="0.25">
      <c r="A176" s="63" t="s">
        <v>33</v>
      </c>
      <c r="B176" s="25" t="s">
        <v>202</v>
      </c>
      <c r="C176" s="25" t="s">
        <v>34</v>
      </c>
      <c r="D176" s="22">
        <f>D177</f>
        <v>15193032.9</v>
      </c>
      <c r="E176" s="22">
        <f>E177</f>
        <v>-279268.3</v>
      </c>
      <c r="F176" s="22">
        <f>F177</f>
        <v>14913764.6</v>
      </c>
    </row>
    <row r="177" spans="1:6" s="62" customFormat="1" ht="15.75" x14ac:dyDescent="0.25">
      <c r="A177" s="64" t="s">
        <v>203</v>
      </c>
      <c r="B177" s="25" t="s">
        <v>202</v>
      </c>
      <c r="C177" s="25" t="s">
        <v>204</v>
      </c>
      <c r="D177" s="22">
        <v>15193032.9</v>
      </c>
      <c r="E177" s="24">
        <v>-279268.3</v>
      </c>
      <c r="F177" s="24">
        <f>D177+E177</f>
        <v>14913764.6</v>
      </c>
    </row>
    <row r="178" spans="1:6" s="62" customFormat="1" ht="15.75" x14ac:dyDescent="0.25">
      <c r="A178" s="65" t="s">
        <v>205</v>
      </c>
      <c r="B178" s="33" t="s">
        <v>206</v>
      </c>
      <c r="C178" s="33"/>
      <c r="D178" s="15">
        <f t="shared" ref="D178:F179" si="32">D179</f>
        <v>133316.70000000001</v>
      </c>
      <c r="E178" s="15">
        <f t="shared" si="32"/>
        <v>0</v>
      </c>
      <c r="F178" s="15">
        <f t="shared" si="32"/>
        <v>133316.70000000001</v>
      </c>
    </row>
    <row r="179" spans="1:6" s="62" customFormat="1" ht="15.75" x14ac:dyDescent="0.25">
      <c r="A179" s="20" t="s">
        <v>25</v>
      </c>
      <c r="B179" s="25" t="s">
        <v>206</v>
      </c>
      <c r="C179" s="21" t="s">
        <v>26</v>
      </c>
      <c r="D179" s="22">
        <f t="shared" si="32"/>
        <v>133316.70000000001</v>
      </c>
      <c r="E179" s="22">
        <f t="shared" si="32"/>
        <v>0</v>
      </c>
      <c r="F179" s="22">
        <f t="shared" si="32"/>
        <v>133316.70000000001</v>
      </c>
    </row>
    <row r="180" spans="1:6" s="62" customFormat="1" ht="31.5" x14ac:dyDescent="0.25">
      <c r="A180" s="20" t="s">
        <v>27</v>
      </c>
      <c r="B180" s="25" t="s">
        <v>206</v>
      </c>
      <c r="C180" s="21" t="s">
        <v>28</v>
      </c>
      <c r="D180" s="22">
        <v>133316.70000000001</v>
      </c>
      <c r="E180" s="24"/>
      <c r="F180" s="24">
        <f>D180+E180</f>
        <v>133316.70000000001</v>
      </c>
    </row>
    <row r="181" spans="1:6" s="16" customFormat="1" ht="15.75" x14ac:dyDescent="0.25">
      <c r="A181" s="58" t="s">
        <v>207</v>
      </c>
      <c r="B181" s="18" t="s">
        <v>208</v>
      </c>
      <c r="C181" s="21"/>
      <c r="D181" s="49">
        <f>D182</f>
        <v>100000</v>
      </c>
      <c r="E181" s="50">
        <f t="shared" ref="E181:F183" si="33">E182</f>
        <v>-78454.5</v>
      </c>
      <c r="F181" s="50">
        <f t="shared" si="33"/>
        <v>21545.5</v>
      </c>
    </row>
    <row r="182" spans="1:6" s="16" customFormat="1" ht="15.75" x14ac:dyDescent="0.25">
      <c r="A182" s="31" t="s">
        <v>209</v>
      </c>
      <c r="B182" s="21" t="s">
        <v>210</v>
      </c>
      <c r="C182" s="21"/>
      <c r="D182" s="52">
        <f>D183</f>
        <v>100000</v>
      </c>
      <c r="E182" s="44">
        <f t="shared" si="33"/>
        <v>-78454.5</v>
      </c>
      <c r="F182" s="44">
        <f t="shared" si="33"/>
        <v>21545.5</v>
      </c>
    </row>
    <row r="183" spans="1:6" s="16" customFormat="1" ht="16.5" customHeight="1" x14ac:dyDescent="0.25">
      <c r="A183" s="23" t="s">
        <v>25</v>
      </c>
      <c r="B183" s="21" t="s">
        <v>210</v>
      </c>
      <c r="C183" s="21" t="s">
        <v>26</v>
      </c>
      <c r="D183" s="52">
        <f>D184</f>
        <v>100000</v>
      </c>
      <c r="E183" s="44">
        <f t="shared" si="33"/>
        <v>-78454.5</v>
      </c>
      <c r="F183" s="44">
        <f t="shared" si="33"/>
        <v>21545.5</v>
      </c>
    </row>
    <row r="184" spans="1:6" s="16" customFormat="1" ht="31.5" x14ac:dyDescent="0.25">
      <c r="A184" s="23" t="s">
        <v>27</v>
      </c>
      <c r="B184" s="21" t="s">
        <v>210</v>
      </c>
      <c r="C184" s="21" t="s">
        <v>28</v>
      </c>
      <c r="D184" s="52">
        <v>100000</v>
      </c>
      <c r="E184" s="44">
        <v>-78454.5</v>
      </c>
      <c r="F184" s="44">
        <f>SUM(D184:E184)</f>
        <v>21545.5</v>
      </c>
    </row>
    <row r="185" spans="1:6" s="1" customFormat="1" ht="16.5" customHeight="1" x14ac:dyDescent="0.25">
      <c r="A185" s="17" t="s">
        <v>211</v>
      </c>
      <c r="B185" s="66" t="s">
        <v>212</v>
      </c>
      <c r="C185" s="18"/>
      <c r="D185" s="15">
        <f t="shared" ref="D185:F186" si="34">D186</f>
        <v>1377660</v>
      </c>
      <c r="E185" s="32">
        <f t="shared" si="34"/>
        <v>0</v>
      </c>
      <c r="F185" s="32">
        <f t="shared" si="34"/>
        <v>1377660</v>
      </c>
    </row>
    <row r="186" spans="1:6" s="1" customFormat="1" ht="15.75" x14ac:dyDescent="0.25">
      <c r="A186" s="20" t="s">
        <v>213</v>
      </c>
      <c r="B186" s="43" t="s">
        <v>214</v>
      </c>
      <c r="C186" s="21"/>
      <c r="D186" s="22">
        <f t="shared" si="34"/>
        <v>1377660</v>
      </c>
      <c r="E186" s="24">
        <f t="shared" si="34"/>
        <v>0</v>
      </c>
      <c r="F186" s="24">
        <f t="shared" si="34"/>
        <v>1377660</v>
      </c>
    </row>
    <row r="187" spans="1:6" s="1" customFormat="1" ht="31.5" x14ac:dyDescent="0.25">
      <c r="A187" s="55" t="s">
        <v>215</v>
      </c>
      <c r="B187" s="43" t="s">
        <v>216</v>
      </c>
      <c r="C187" s="21"/>
      <c r="D187" s="22">
        <f>D188+D190</f>
        <v>1377660</v>
      </c>
      <c r="E187" s="24">
        <f>E188+E190</f>
        <v>0</v>
      </c>
      <c r="F187" s="24">
        <f>F188+F190</f>
        <v>1377660</v>
      </c>
    </row>
    <row r="188" spans="1:6" s="1" customFormat="1" ht="47.25" x14ac:dyDescent="0.25">
      <c r="A188" s="23" t="s">
        <v>93</v>
      </c>
      <c r="B188" s="43" t="s">
        <v>216</v>
      </c>
      <c r="C188" s="21" t="s">
        <v>48</v>
      </c>
      <c r="D188" s="22">
        <f>D189</f>
        <v>1369891.58</v>
      </c>
      <c r="E188" s="24">
        <f>E189</f>
        <v>0</v>
      </c>
      <c r="F188" s="24">
        <f>F189</f>
        <v>1369891.58</v>
      </c>
    </row>
    <row r="189" spans="1:6" s="1" customFormat="1" ht="15.75" x14ac:dyDescent="0.25">
      <c r="A189" s="23" t="s">
        <v>94</v>
      </c>
      <c r="B189" s="43" t="s">
        <v>216</v>
      </c>
      <c r="C189" s="21" t="s">
        <v>50</v>
      </c>
      <c r="D189" s="22">
        <v>1369891.58</v>
      </c>
      <c r="E189" s="67"/>
      <c r="F189" s="24">
        <f>SUM(D189:E189)</f>
        <v>1369891.58</v>
      </c>
    </row>
    <row r="190" spans="1:6" s="1" customFormat="1" ht="15.75" x14ac:dyDescent="0.25">
      <c r="A190" s="23" t="s">
        <v>217</v>
      </c>
      <c r="B190" s="43" t="s">
        <v>216</v>
      </c>
      <c r="C190" s="21" t="s">
        <v>26</v>
      </c>
      <c r="D190" s="22">
        <f>D191</f>
        <v>7768.42</v>
      </c>
      <c r="E190" s="24">
        <f>E191</f>
        <v>0</v>
      </c>
      <c r="F190" s="24">
        <f>F191</f>
        <v>7768.42</v>
      </c>
    </row>
    <row r="191" spans="1:6" s="1" customFormat="1" ht="15.75" x14ac:dyDescent="0.25">
      <c r="A191" s="23" t="s">
        <v>218</v>
      </c>
      <c r="B191" s="43" t="s">
        <v>216</v>
      </c>
      <c r="C191" s="21" t="s">
        <v>28</v>
      </c>
      <c r="D191" s="22">
        <v>7768.42</v>
      </c>
      <c r="E191" s="67"/>
      <c r="F191" s="24">
        <f>SUM(D191:E191)</f>
        <v>7768.42</v>
      </c>
    </row>
  </sheetData>
  <mergeCells count="2">
    <mergeCell ref="A2:F2"/>
    <mergeCell ref="B1:F1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GL-BUH</dc:creator>
  <cp:lastModifiedBy>GL-BUH</cp:lastModifiedBy>
  <cp:lastPrinted>2025-12-30T05:15:13Z</cp:lastPrinted>
  <dcterms:created xsi:type="dcterms:W3CDTF">2025-12-18T06:21:37Z</dcterms:created>
  <dcterms:modified xsi:type="dcterms:W3CDTF">2025-12-30T05:15:43Z</dcterms:modified>
</cp:coreProperties>
</file>